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б раб" sheetId="1" r:id="rId1"/>
  </sheets>
  <definedNames>
    <definedName name="Excel_BuiltIn_Print_Area_3">#REF!</definedName>
    <definedName name="_xlnm.Print_Area" localSheetId="0">'об раб'!$A$1:$DC$40</definedName>
  </definedNames>
  <calcPr fullCalcOnLoad="1"/>
</workbook>
</file>

<file path=xl/sharedStrings.xml><?xml version="1.0" encoding="utf-8"?>
<sst xmlns="http://schemas.openxmlformats.org/spreadsheetml/2006/main" count="371" uniqueCount="131">
  <si>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</si>
  <si>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</si>
  <si>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</si>
  <si>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</si>
  <si>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</si>
  <si>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</si>
  <si>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</si>
  <si>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</si>
  <si>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</si>
  <si>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</si>
  <si>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</si>
  <si>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</si>
  <si>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</si>
  <si>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</si>
  <si>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</si>
  <si>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</si>
  <si>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</si>
  <si>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</si>
  <si>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</si>
  <si>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</si>
  <si>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</si>
  <si>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</si>
  <si>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</si>
  <si>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</si>
  <si>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</si>
  <si>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</si>
  <si>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</si>
  <si>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</si>
  <si>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</si>
  <si>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</si>
  <si>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</si>
  <si>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</si>
  <si>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</si>
  <si>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</si>
  <si>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</si>
  <si>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</si>
  <si>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</si>
  <si>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</si>
  <si>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</si>
  <si>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</si>
  <si>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</si>
  <si>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</si>
  <si>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</si>
  <si>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</si>
  <si>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</si>
  <si>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</si>
  <si>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>деревянные дома неблагоустр. без газоснабжения</t>
  </si>
  <si>
    <t xml:space="preserve">дерев дома неблагоустроенные </t>
  </si>
  <si>
    <t xml:space="preserve">Стоимость на 1 кв. м. общей площади жилого помещения (руб./мес.)  (размер платы в месяц на 1 кв. м.) </t>
  </si>
  <si>
    <t>с цент отоплением и газоснабжением без канализации</t>
  </si>
  <si>
    <t>деревянные неблагоустроенные МВК</t>
  </si>
  <si>
    <t xml:space="preserve">благоустроенные дома с центальным отоплением и газоснабжением </t>
  </si>
  <si>
    <t>к извещению и документации</t>
  </si>
  <si>
    <t>о проведении открытого конкурса</t>
  </si>
  <si>
    <t>ул. Победы, 20, корп. 2</t>
  </si>
  <si>
    <t>ул. Победы, 24, корп. 2</t>
  </si>
  <si>
    <t>ул. Победы, 20, корп. 3</t>
  </si>
  <si>
    <t>ул. Победы, 20, корп. 4</t>
  </si>
  <si>
    <t>ул. Победы, 22</t>
  </si>
  <si>
    <t>ул. Победы, 15</t>
  </si>
  <si>
    <t>ул. Победы, 15, корп. 3</t>
  </si>
  <si>
    <t>ул. Победы, 17</t>
  </si>
  <si>
    <t>ул. Победы, 18, корп. 1</t>
  </si>
  <si>
    <t>ул. Победы, 18, корп. 2</t>
  </si>
  <si>
    <t>ул. Победы, 18, корп. 3</t>
  </si>
  <si>
    <t>ул. Победы, 19</t>
  </si>
  <si>
    <t>ул. Школьная, 73</t>
  </si>
  <si>
    <t>ул. Байкальская, 8</t>
  </si>
  <si>
    <t>ул. Победы, 19, корп. 2</t>
  </si>
  <si>
    <t>Маймаксанское шоссе, 16</t>
  </si>
  <si>
    <t>ул. Анощенкова А.И., 4</t>
  </si>
  <si>
    <t>ул. Буденного С.М., 12</t>
  </si>
  <si>
    <t>ул. Буденного С.М., 3</t>
  </si>
  <si>
    <t>ул. Буденного С.М., 14</t>
  </si>
  <si>
    <t>ул. Буденного С.М., 6</t>
  </si>
  <si>
    <t>ул. Вельможного, 3</t>
  </si>
  <si>
    <t>ул. Вельможного, 7</t>
  </si>
  <si>
    <t>ул. Гидролизная, 15</t>
  </si>
  <si>
    <t>ул. Юности, 11</t>
  </si>
  <si>
    <t>ул. Юности, 12</t>
  </si>
  <si>
    <t>ул. Юности, 13</t>
  </si>
  <si>
    <t>ул. Юности, 4</t>
  </si>
  <si>
    <t>ул. Анощенкова А.И., 4, корп. 1</t>
  </si>
  <si>
    <t>ул. Победы, 20</t>
  </si>
  <si>
    <t>ул. Заводская, 100</t>
  </si>
  <si>
    <t>ул. Пионерская, 84</t>
  </si>
  <si>
    <t>ул. Гидролизная, 6</t>
  </si>
  <si>
    <t>ул. Менделеева, 14</t>
  </si>
  <si>
    <t>ул. Юности, 11, корп. 1</t>
  </si>
  <si>
    <t>ул. Юности, 2</t>
  </si>
  <si>
    <t>благоустроенные дома без центрального отопления и газоснабжения</t>
  </si>
  <si>
    <t>неблагоустроенные деревянные дома</t>
  </si>
  <si>
    <t>ул. Заводская, 93</t>
  </si>
  <si>
    <t>ул. Заводская, 94</t>
  </si>
  <si>
    <t>ул. Заводская, 95</t>
  </si>
  <si>
    <t>ул. Заводская, 98</t>
  </si>
  <si>
    <t>ул. Заводская, 99</t>
  </si>
  <si>
    <t>ул. Пионерская, 85</t>
  </si>
  <si>
    <t>ул. Пионерская, 83</t>
  </si>
  <si>
    <t>ул. Победы, 58</t>
  </si>
  <si>
    <t>ул. Победы, 50</t>
  </si>
  <si>
    <t>ул. Театральная, 49</t>
  </si>
  <si>
    <t>ул. Победы, 56, корп. 1</t>
  </si>
  <si>
    <t>ул. Победы, 7, корп. 1</t>
  </si>
  <si>
    <t>ул. Победы, 52</t>
  </si>
  <si>
    <t>ул. Театральная, 55</t>
  </si>
  <si>
    <t>ул. Победы, 24</t>
  </si>
  <si>
    <t>ул. Победы, 5, корп. 1</t>
  </si>
  <si>
    <t>ул. Победы, 22, корп. 1</t>
  </si>
  <si>
    <t>ул. Победы, 31, корп. 1</t>
  </si>
  <si>
    <t>пер. Торговый, 42</t>
  </si>
  <si>
    <t>ул. Школьная, 75</t>
  </si>
  <si>
    <t>ул. Школьная, 81</t>
  </si>
  <si>
    <t>ул. Школьная, 56</t>
  </si>
  <si>
    <t>ул. Победы, 15, корп. 2</t>
  </si>
  <si>
    <t>ул. Победы, 27</t>
  </si>
  <si>
    <t>ул. Театральная, 47</t>
  </si>
  <si>
    <t>ул. Вельможного, 1</t>
  </si>
  <si>
    <t>ул. Гидролизная, 3</t>
  </si>
  <si>
    <t>ул. Гидролизная, 13</t>
  </si>
  <si>
    <t>благоустроенные дома с центальным отоплением без газоснабжения</t>
  </si>
  <si>
    <t>благоустроенные деревянные дома</t>
  </si>
  <si>
    <t>ул. Буденного С.М., 4</t>
  </si>
  <si>
    <t>ул. Буденного С.М., 5</t>
  </si>
  <si>
    <t>ул. Вельможного, 11</t>
  </si>
  <si>
    <t>ул. Вельможного, 9</t>
  </si>
  <si>
    <t>ул. Менделеева, 10</t>
  </si>
  <si>
    <t>ул. Менделеева, 11</t>
  </si>
  <si>
    <t>Лот №1</t>
  </si>
  <si>
    <t>Жилой район Маймаксанский территориальный округ (Центральная Маймакса: пос. Гидролизный, 22 и 25 л/з)</t>
  </si>
  <si>
    <t>Приложение №2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</si>
</sst>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4" fontId="5" fillId="34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13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left" vertical="top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35" borderId="15" xfId="0" applyNumberFormat="1" applyFont="1" applyFill="1" applyBorder="1" applyAlignment="1">
      <alignment horizontal="center" vertical="center" wrapText="1"/>
    </xf>
    <xf numFmtId="4" fontId="4" fillId="35" borderId="16" xfId="0" applyNumberFormat="1" applyFont="1" applyFill="1" applyBorder="1" applyAlignment="1">
      <alignment horizontal="center" vertical="center" wrapText="1"/>
    </xf>
    <xf numFmtId="4" fontId="4" fillId="35" borderId="1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45"/>
  <sheetViews>
    <sheetView tabSelected="1" view="pageBreakPreview" zoomScaleSheetLayoutView="100" zoomScalePageLayoutView="0" workbookViewId="0" topLeftCell="A1">
      <pane xSplit="6" ySplit="9" topLeftCell="V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C9" sqref="AC9"/>
    </sheetView>
  </sheetViews>
  <sheetFormatPr defaultColWidth="9.00390625" defaultRowHeight="12.75"/>
  <cols>
    <col min="1" max="6" width="9.125" style="1" customWidth="1"/>
    <col min="7" max="7" width="21.00390625" style="7" customWidth="1"/>
    <col min="8" max="8" width="6.75390625" style="7" hidden="1" customWidth="1"/>
    <col min="9" max="9" width="5.75390625" style="7" customWidth="1"/>
    <col min="10" max="19" width="9.875" style="7" bestFit="1" customWidth="1"/>
    <col min="20" max="20" width="21.00390625" style="7" customWidth="1"/>
    <col min="21" max="21" width="6.75390625" style="7" hidden="1" customWidth="1"/>
    <col min="22" max="22" width="5.75390625" style="7" customWidth="1"/>
    <col min="23" max="25" width="9.875" style="7" bestFit="1" customWidth="1"/>
    <col min="26" max="26" width="21.00390625" style="7" customWidth="1"/>
    <col min="27" max="27" width="6.75390625" style="7" hidden="1" customWidth="1"/>
    <col min="28" max="28" width="5.75390625" style="7" customWidth="1"/>
    <col min="29" max="29" width="9.875" style="7" bestFit="1" customWidth="1"/>
    <col min="30" max="30" width="21.00390625" style="7" customWidth="1"/>
    <col min="31" max="31" width="6.75390625" style="7" hidden="1" customWidth="1"/>
    <col min="32" max="32" width="5.75390625" style="7" customWidth="1"/>
    <col min="33" max="35" width="9.875" style="7" bestFit="1" customWidth="1"/>
    <col min="36" max="36" width="21.00390625" style="7" customWidth="1"/>
    <col min="37" max="37" width="6.75390625" style="7" hidden="1" customWidth="1"/>
    <col min="38" max="38" width="5.75390625" style="7" customWidth="1"/>
    <col min="39" max="52" width="9.875" style="7" bestFit="1" customWidth="1"/>
    <col min="53" max="53" width="21.00390625" style="7" customWidth="1"/>
    <col min="54" max="54" width="6.75390625" style="7" hidden="1" customWidth="1"/>
    <col min="55" max="55" width="5.75390625" style="7" customWidth="1"/>
    <col min="56" max="62" width="9.875" style="7" bestFit="1" customWidth="1"/>
    <col min="63" max="63" width="21.00390625" style="7" customWidth="1"/>
    <col min="64" max="64" width="6.75390625" style="7" hidden="1" customWidth="1"/>
    <col min="65" max="65" width="5.75390625" style="7" customWidth="1"/>
    <col min="66" max="72" width="9.875" style="7" bestFit="1" customWidth="1"/>
    <col min="73" max="73" width="21.00390625" style="7" customWidth="1"/>
    <col min="74" max="74" width="6.75390625" style="7" hidden="1" customWidth="1"/>
    <col min="75" max="75" width="5.75390625" style="7" customWidth="1"/>
    <col min="76" max="76" width="9.875" style="7" bestFit="1" customWidth="1"/>
    <col min="77" max="77" width="21.00390625" style="7" customWidth="1"/>
    <col min="78" max="78" width="6.75390625" style="7" hidden="1" customWidth="1"/>
    <col min="79" max="79" width="5.75390625" style="7" customWidth="1"/>
    <col min="80" max="99" width="9.875" style="7" bestFit="1" customWidth="1"/>
    <col min="100" max="100" width="21.00390625" style="7" customWidth="1"/>
    <col min="101" max="101" width="6.75390625" style="7" hidden="1" customWidth="1"/>
    <col min="102" max="102" width="5.75390625" style="7" customWidth="1"/>
    <col min="103" max="106" width="9.875" style="7" bestFit="1" customWidth="1"/>
    <col min="107" max="107" width="9.125" style="1" customWidth="1"/>
    <col min="108" max="108" width="10.25390625" style="1" bestFit="1" customWidth="1"/>
    <col min="109" max="163" width="9.125" style="1" customWidth="1"/>
  </cols>
  <sheetData>
    <row r="1" spans="1:10" ht="16.5" customHeight="1">
      <c r="A1" s="58" t="s">
        <v>0</v>
      </c>
      <c r="B1" s="58"/>
      <c r="C1" s="58"/>
      <c r="D1" s="58"/>
      <c r="E1" s="58"/>
      <c r="F1" s="58"/>
      <c r="J1" s="38" t="s">
        <v>130</v>
      </c>
    </row>
    <row r="2" spans="1:10" ht="16.5" customHeight="1">
      <c r="A2" s="58" t="s">
        <v>1</v>
      </c>
      <c r="B2" s="58"/>
      <c r="C2" s="58"/>
      <c r="D2" s="58"/>
      <c r="E2" s="58"/>
      <c r="F2" s="58"/>
      <c r="J2" s="7" t="s">
        <v>52</v>
      </c>
    </row>
    <row r="3" spans="1:10" ht="16.5" customHeight="1">
      <c r="A3" s="58" t="s">
        <v>2</v>
      </c>
      <c r="B3" s="58"/>
      <c r="C3" s="58"/>
      <c r="D3" s="58"/>
      <c r="E3" s="58"/>
      <c r="F3" s="58"/>
      <c r="J3" s="7" t="s">
        <v>53</v>
      </c>
    </row>
    <row r="4" spans="1:6" ht="16.5" customHeight="1">
      <c r="A4" s="58" t="s">
        <v>28</v>
      </c>
      <c r="B4" s="58"/>
      <c r="C4" s="58"/>
      <c r="D4" s="58"/>
      <c r="E4" s="58"/>
      <c r="F4" s="58"/>
    </row>
    <row r="5" spans="1:106" ht="16.5" customHeight="1">
      <c r="A5" s="2"/>
      <c r="B5" s="2"/>
      <c r="C5" s="2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</row>
    <row r="6" spans="1:9" ht="12.75">
      <c r="A6" s="3" t="s">
        <v>128</v>
      </c>
      <c r="B6" s="3" t="s">
        <v>129</v>
      </c>
      <c r="C6" s="3"/>
      <c r="D6" s="3"/>
      <c r="E6" s="3"/>
      <c r="F6" s="3"/>
      <c r="G6" s="3"/>
      <c r="H6" s="3"/>
      <c r="I6" s="3"/>
    </row>
    <row r="7" spans="1:106" ht="18" customHeight="1">
      <c r="A7" s="52" t="s">
        <v>3</v>
      </c>
      <c r="B7" s="52"/>
      <c r="C7" s="52"/>
      <c r="D7" s="52"/>
      <c r="E7" s="52"/>
      <c r="F7" s="52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</row>
    <row r="8" spans="1:163" s="37" customFormat="1" ht="35.25" customHeight="1">
      <c r="A8" s="52"/>
      <c r="B8" s="52"/>
      <c r="C8" s="52"/>
      <c r="D8" s="52"/>
      <c r="E8" s="52"/>
      <c r="F8" s="53"/>
      <c r="G8" s="48" t="s">
        <v>46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8" t="s">
        <v>47</v>
      </c>
      <c r="U8" s="49"/>
      <c r="V8" s="49"/>
      <c r="W8" s="49"/>
      <c r="X8" s="49"/>
      <c r="Y8" s="49"/>
      <c r="Z8" s="48" t="s">
        <v>90</v>
      </c>
      <c r="AA8" s="49"/>
      <c r="AB8" s="49"/>
      <c r="AC8" s="54"/>
      <c r="AD8" s="48" t="s">
        <v>120</v>
      </c>
      <c r="AE8" s="49"/>
      <c r="AF8" s="49"/>
      <c r="AG8" s="49"/>
      <c r="AH8" s="49"/>
      <c r="AI8" s="49"/>
      <c r="AJ8" s="48" t="s">
        <v>51</v>
      </c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54"/>
      <c r="BA8" s="48" t="s">
        <v>91</v>
      </c>
      <c r="BB8" s="49"/>
      <c r="BC8" s="49"/>
      <c r="BD8" s="49"/>
      <c r="BE8" s="49"/>
      <c r="BF8" s="49"/>
      <c r="BG8" s="49"/>
      <c r="BH8" s="49"/>
      <c r="BI8" s="49"/>
      <c r="BJ8" s="54"/>
      <c r="BK8" s="48" t="s">
        <v>121</v>
      </c>
      <c r="BL8" s="49"/>
      <c r="BM8" s="49"/>
      <c r="BN8" s="49"/>
      <c r="BO8" s="49"/>
      <c r="BP8" s="49"/>
      <c r="BQ8" s="49"/>
      <c r="BR8" s="49"/>
      <c r="BS8" s="49"/>
      <c r="BT8" s="49"/>
      <c r="BU8" s="48" t="s">
        <v>49</v>
      </c>
      <c r="BV8" s="49"/>
      <c r="BW8" s="49"/>
      <c r="BX8" s="49"/>
      <c r="BY8" s="55" t="s">
        <v>50</v>
      </c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7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</row>
    <row r="9" spans="1:107" s="4" customFormat="1" ht="45">
      <c r="A9" s="52"/>
      <c r="B9" s="52"/>
      <c r="C9" s="52"/>
      <c r="D9" s="52"/>
      <c r="E9" s="52"/>
      <c r="F9" s="52"/>
      <c r="G9" s="23" t="s">
        <v>4</v>
      </c>
      <c r="H9" s="24" t="s">
        <v>5</v>
      </c>
      <c r="I9" s="24" t="s">
        <v>6</v>
      </c>
      <c r="J9" s="39" t="s">
        <v>54</v>
      </c>
      <c r="K9" s="39" t="s">
        <v>56</v>
      </c>
      <c r="L9" s="39" t="s">
        <v>57</v>
      </c>
      <c r="M9" s="39" t="s">
        <v>58</v>
      </c>
      <c r="N9" s="39" t="s">
        <v>59</v>
      </c>
      <c r="O9" s="39" t="s">
        <v>61</v>
      </c>
      <c r="P9" s="39" t="s">
        <v>62</v>
      </c>
      <c r="Q9" s="39" t="s">
        <v>63</v>
      </c>
      <c r="R9" s="39" t="s">
        <v>64</v>
      </c>
      <c r="S9" s="39" t="s">
        <v>65</v>
      </c>
      <c r="T9" s="23" t="s">
        <v>4</v>
      </c>
      <c r="U9" s="24" t="s">
        <v>5</v>
      </c>
      <c r="V9" s="24" t="s">
        <v>6</v>
      </c>
      <c r="W9" s="39" t="s">
        <v>67</v>
      </c>
      <c r="X9" s="39" t="s">
        <v>68</v>
      </c>
      <c r="Y9" s="39" t="s">
        <v>69</v>
      </c>
      <c r="Z9" s="23" t="s">
        <v>4</v>
      </c>
      <c r="AA9" s="24" t="s">
        <v>5</v>
      </c>
      <c r="AB9" s="24" t="s">
        <v>6</v>
      </c>
      <c r="AC9" s="39" t="s">
        <v>70</v>
      </c>
      <c r="AD9" s="23" t="s">
        <v>4</v>
      </c>
      <c r="AE9" s="24" t="s">
        <v>5</v>
      </c>
      <c r="AF9" s="24" t="s">
        <v>6</v>
      </c>
      <c r="AG9" s="39" t="s">
        <v>86</v>
      </c>
      <c r="AH9" s="39" t="s">
        <v>87</v>
      </c>
      <c r="AI9" s="39" t="s">
        <v>88</v>
      </c>
      <c r="AJ9" s="23" t="s">
        <v>4</v>
      </c>
      <c r="AK9" s="24" t="s">
        <v>5</v>
      </c>
      <c r="AL9" s="24" t="s">
        <v>6</v>
      </c>
      <c r="AM9" s="39" t="s">
        <v>72</v>
      </c>
      <c r="AN9" s="39" t="s">
        <v>71</v>
      </c>
      <c r="AO9" s="39" t="s">
        <v>74</v>
      </c>
      <c r="AP9" s="39" t="s">
        <v>73</v>
      </c>
      <c r="AQ9" s="39" t="s">
        <v>75</v>
      </c>
      <c r="AR9" s="39" t="s">
        <v>76</v>
      </c>
      <c r="AS9" s="39" t="s">
        <v>77</v>
      </c>
      <c r="AT9" s="39" t="s">
        <v>78</v>
      </c>
      <c r="AU9" s="39" t="s">
        <v>80</v>
      </c>
      <c r="AV9" s="39" t="s">
        <v>81</v>
      </c>
      <c r="AW9" s="39" t="s">
        <v>82</v>
      </c>
      <c r="AX9" s="39" t="s">
        <v>83</v>
      </c>
      <c r="AY9" s="39" t="s">
        <v>84</v>
      </c>
      <c r="AZ9" s="39" t="s">
        <v>85</v>
      </c>
      <c r="BA9" s="23" t="s">
        <v>4</v>
      </c>
      <c r="BB9" s="24" t="s">
        <v>5</v>
      </c>
      <c r="BC9" s="24" t="s">
        <v>6</v>
      </c>
      <c r="BD9" s="39" t="s">
        <v>101</v>
      </c>
      <c r="BE9" s="39" t="s">
        <v>96</v>
      </c>
      <c r="BF9" s="39" t="s">
        <v>100</v>
      </c>
      <c r="BG9" s="39" t="s">
        <v>102</v>
      </c>
      <c r="BH9" s="39" t="s">
        <v>103</v>
      </c>
      <c r="BI9" s="39" t="s">
        <v>104</v>
      </c>
      <c r="BJ9" s="39" t="s">
        <v>105</v>
      </c>
      <c r="BK9" s="23" t="s">
        <v>4</v>
      </c>
      <c r="BL9" s="24" t="s">
        <v>5</v>
      </c>
      <c r="BM9" s="24" t="s">
        <v>6</v>
      </c>
      <c r="BN9" s="39" t="s">
        <v>122</v>
      </c>
      <c r="BO9" s="39" t="s">
        <v>123</v>
      </c>
      <c r="BP9" s="39" t="s">
        <v>124</v>
      </c>
      <c r="BQ9" s="39" t="s">
        <v>125</v>
      </c>
      <c r="BR9" s="39" t="s">
        <v>126</v>
      </c>
      <c r="BS9" s="39" t="s">
        <v>127</v>
      </c>
      <c r="BT9" s="39" t="s">
        <v>79</v>
      </c>
      <c r="BU9" s="23" t="s">
        <v>4</v>
      </c>
      <c r="BV9" s="24" t="s">
        <v>5</v>
      </c>
      <c r="BW9" s="24" t="s">
        <v>6</v>
      </c>
      <c r="BX9" s="39" t="s">
        <v>115</v>
      </c>
      <c r="BY9" s="23" t="s">
        <v>4</v>
      </c>
      <c r="BZ9" s="24" t="s">
        <v>5</v>
      </c>
      <c r="CA9" s="24" t="s">
        <v>6</v>
      </c>
      <c r="CB9" s="39" t="s">
        <v>55</v>
      </c>
      <c r="CC9" s="39" t="s">
        <v>60</v>
      </c>
      <c r="CD9" s="39" t="s">
        <v>66</v>
      </c>
      <c r="CE9" s="39" t="s">
        <v>92</v>
      </c>
      <c r="CF9" s="39" t="s">
        <v>93</v>
      </c>
      <c r="CG9" s="39" t="s">
        <v>94</v>
      </c>
      <c r="CH9" s="39" t="s">
        <v>95</v>
      </c>
      <c r="CI9" s="39" t="s">
        <v>97</v>
      </c>
      <c r="CJ9" s="39" t="s">
        <v>98</v>
      </c>
      <c r="CK9" s="39" t="s">
        <v>99</v>
      </c>
      <c r="CL9" s="39" t="s">
        <v>106</v>
      </c>
      <c r="CM9" s="39" t="s">
        <v>107</v>
      </c>
      <c r="CN9" s="39" t="s">
        <v>108</v>
      </c>
      <c r="CO9" s="39" t="s">
        <v>109</v>
      </c>
      <c r="CP9" s="39" t="s">
        <v>110</v>
      </c>
      <c r="CQ9" s="39" t="s">
        <v>111</v>
      </c>
      <c r="CR9" s="39" t="s">
        <v>112</v>
      </c>
      <c r="CS9" s="39" t="s">
        <v>113</v>
      </c>
      <c r="CT9" s="39" t="s">
        <v>114</v>
      </c>
      <c r="CU9" s="39" t="s">
        <v>116</v>
      </c>
      <c r="CV9" s="23" t="s">
        <v>4</v>
      </c>
      <c r="CW9" s="24" t="s">
        <v>5</v>
      </c>
      <c r="CX9" s="24" t="s">
        <v>6</v>
      </c>
      <c r="CY9" s="39" t="s">
        <v>89</v>
      </c>
      <c r="CZ9" s="39" t="s">
        <v>117</v>
      </c>
      <c r="DA9" s="39" t="s">
        <v>118</v>
      </c>
      <c r="DB9" s="39" t="s">
        <v>119</v>
      </c>
      <c r="DC9" s="24"/>
    </row>
    <row r="10" spans="1:106" ht="12.75">
      <c r="A10" s="43" t="s">
        <v>7</v>
      </c>
      <c r="B10" s="43"/>
      <c r="C10" s="43"/>
      <c r="D10" s="43"/>
      <c r="E10" s="43"/>
      <c r="F10" s="43"/>
      <c r="G10" s="11"/>
      <c r="H10" s="9">
        <f aca="true" t="shared" si="0" ref="H10:S10">SUM(H11:H14)</f>
        <v>0</v>
      </c>
      <c r="I10" s="26">
        <f t="shared" si="0"/>
        <v>0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  <c r="T10" s="11"/>
      <c r="U10" s="9">
        <f>SUM(U11:U14)</f>
        <v>0</v>
      </c>
      <c r="V10" s="26">
        <f>SUM(V11:V14)</f>
        <v>0</v>
      </c>
      <c r="W10" s="10">
        <f>SUM(W11:W14)</f>
        <v>0</v>
      </c>
      <c r="X10" s="10">
        <f>SUM(X11:X14)</f>
        <v>0</v>
      </c>
      <c r="Y10" s="10">
        <f>SUM(Y11:Y14)</f>
        <v>0</v>
      </c>
      <c r="Z10" s="11"/>
      <c r="AA10" s="9">
        <f>SUM(AA11:AA14)</f>
        <v>0</v>
      </c>
      <c r="AB10" s="31">
        <f>SUM(AB11:AB14)</f>
        <v>0</v>
      </c>
      <c r="AC10" s="10">
        <f>SUM(AC11:AC14)</f>
        <v>0</v>
      </c>
      <c r="AD10" s="11"/>
      <c r="AE10" s="9">
        <f>SUM(AE11:AE14)</f>
        <v>0</v>
      </c>
      <c r="AF10" s="26">
        <f>SUM(AF11:AF14)</f>
        <v>0</v>
      </c>
      <c r="AG10" s="10">
        <f>SUM(AG11:AG14)</f>
        <v>0</v>
      </c>
      <c r="AH10" s="10">
        <f>SUM(AH11:AH14)</f>
        <v>0</v>
      </c>
      <c r="AI10" s="10">
        <f>SUM(AI11:AI14)</f>
        <v>0</v>
      </c>
      <c r="AJ10" s="11"/>
      <c r="AK10" s="9">
        <f aca="true" t="shared" si="1" ref="AK10:AZ10">SUM(AK11:AK14)</f>
        <v>0</v>
      </c>
      <c r="AL10" s="26">
        <f t="shared" si="1"/>
        <v>0</v>
      </c>
      <c r="AM10" s="10">
        <f t="shared" si="1"/>
        <v>0</v>
      </c>
      <c r="AN10" s="10">
        <f t="shared" si="1"/>
        <v>0</v>
      </c>
      <c r="AO10" s="10">
        <f t="shared" si="1"/>
        <v>0</v>
      </c>
      <c r="AP10" s="10">
        <f t="shared" si="1"/>
        <v>0</v>
      </c>
      <c r="AQ10" s="10">
        <f t="shared" si="1"/>
        <v>0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0</v>
      </c>
      <c r="AV10" s="10">
        <f t="shared" si="1"/>
        <v>0</v>
      </c>
      <c r="AW10" s="10">
        <f t="shared" si="1"/>
        <v>0</v>
      </c>
      <c r="AX10" s="10">
        <f t="shared" si="1"/>
        <v>0</v>
      </c>
      <c r="AY10" s="10">
        <f t="shared" si="1"/>
        <v>0</v>
      </c>
      <c r="AZ10" s="10">
        <f t="shared" si="1"/>
        <v>0</v>
      </c>
      <c r="BA10" s="11"/>
      <c r="BB10" s="9">
        <f aca="true" t="shared" si="2" ref="BB10:BJ10">SUM(BB11:BB14)</f>
        <v>0</v>
      </c>
      <c r="BC10" s="26">
        <f t="shared" si="2"/>
        <v>0</v>
      </c>
      <c r="BD10" s="10">
        <f t="shared" si="2"/>
        <v>0</v>
      </c>
      <c r="BE10" s="10">
        <f t="shared" si="2"/>
        <v>0</v>
      </c>
      <c r="BF10" s="10">
        <f t="shared" si="2"/>
        <v>0</v>
      </c>
      <c r="BG10" s="10">
        <f t="shared" si="2"/>
        <v>0</v>
      </c>
      <c r="BH10" s="10">
        <f t="shared" si="2"/>
        <v>0</v>
      </c>
      <c r="BI10" s="10">
        <f t="shared" si="2"/>
        <v>0</v>
      </c>
      <c r="BJ10" s="10">
        <f t="shared" si="2"/>
        <v>0</v>
      </c>
      <c r="BK10" s="11"/>
      <c r="BL10" s="9">
        <f aca="true" t="shared" si="3" ref="BL10:BT10">SUM(BL11:BL14)</f>
        <v>0</v>
      </c>
      <c r="BM10" s="26">
        <f t="shared" si="3"/>
        <v>0</v>
      </c>
      <c r="BN10" s="10">
        <f t="shared" si="3"/>
        <v>0</v>
      </c>
      <c r="BO10" s="10">
        <f t="shared" si="3"/>
        <v>0</v>
      </c>
      <c r="BP10" s="10">
        <f t="shared" si="3"/>
        <v>0</v>
      </c>
      <c r="BQ10" s="10">
        <f t="shared" si="3"/>
        <v>0</v>
      </c>
      <c r="BR10" s="10">
        <f t="shared" si="3"/>
        <v>0</v>
      </c>
      <c r="BS10" s="10">
        <f t="shared" si="3"/>
        <v>0</v>
      </c>
      <c r="BT10" s="10">
        <f t="shared" si="3"/>
        <v>0</v>
      </c>
      <c r="BU10" s="11"/>
      <c r="BV10" s="9">
        <f>SUM(BV11:BV14)</f>
        <v>0</v>
      </c>
      <c r="BW10" s="26">
        <f>SUM(BW11:BW14)</f>
        <v>0</v>
      </c>
      <c r="BX10" s="10">
        <f>SUM(BX11:BX14)</f>
        <v>0</v>
      </c>
      <c r="BY10" s="11"/>
      <c r="BZ10" s="9">
        <f>SUM(BZ11:BZ14)</f>
        <v>0</v>
      </c>
      <c r="CA10" s="9">
        <v>0</v>
      </c>
      <c r="CB10" s="10">
        <f aca="true" t="shared" si="4" ref="CB10:CL10">SUM(CB11:CB14)</f>
        <v>0</v>
      </c>
      <c r="CC10" s="10">
        <f>SUM(CC11:CC14)</f>
        <v>0</v>
      </c>
      <c r="CD10" s="10">
        <f>SUM(CD11:CD14)</f>
        <v>0</v>
      </c>
      <c r="CE10" s="10">
        <f t="shared" si="4"/>
        <v>0</v>
      </c>
      <c r="CF10" s="10">
        <f t="shared" si="4"/>
        <v>0</v>
      </c>
      <c r="CG10" s="10">
        <f t="shared" si="4"/>
        <v>0</v>
      </c>
      <c r="CH10" s="10">
        <f t="shared" si="4"/>
        <v>0</v>
      </c>
      <c r="CI10" s="10">
        <f t="shared" si="4"/>
        <v>0</v>
      </c>
      <c r="CJ10" s="10">
        <f t="shared" si="4"/>
        <v>0</v>
      </c>
      <c r="CK10" s="10">
        <f t="shared" si="4"/>
        <v>0</v>
      </c>
      <c r="CL10" s="10">
        <f t="shared" si="4"/>
        <v>0</v>
      </c>
      <c r="CM10" s="10">
        <f>SUM(CM11:CM14)</f>
        <v>0</v>
      </c>
      <c r="CN10" s="10">
        <f>SUM(CN11:CN14)</f>
        <v>0</v>
      </c>
      <c r="CO10" s="10">
        <f aca="true" t="shared" si="5" ref="CO10:CT10">SUM(CO11:CO14)</f>
        <v>0</v>
      </c>
      <c r="CP10" s="10">
        <f t="shared" si="5"/>
        <v>0</v>
      </c>
      <c r="CQ10" s="10">
        <f t="shared" si="5"/>
        <v>0</v>
      </c>
      <c r="CR10" s="10">
        <f t="shared" si="5"/>
        <v>0</v>
      </c>
      <c r="CS10" s="10">
        <f t="shared" si="5"/>
        <v>0</v>
      </c>
      <c r="CT10" s="10">
        <f t="shared" si="5"/>
        <v>0</v>
      </c>
      <c r="CU10" s="10">
        <f>SUM(CU11:CU14)</f>
        <v>0</v>
      </c>
      <c r="CV10" s="11"/>
      <c r="CW10" s="9">
        <f>SUM(CW11:CW14)</f>
        <v>0</v>
      </c>
      <c r="CX10" s="9">
        <v>0</v>
      </c>
      <c r="CY10" s="10">
        <f>SUM(CY11:CY14)</f>
        <v>0</v>
      </c>
      <c r="CZ10" s="10">
        <f>SUM(CZ11:CZ14)</f>
        <v>0</v>
      </c>
      <c r="DA10" s="10">
        <f>SUM(DA11:DA14)</f>
        <v>0</v>
      </c>
      <c r="DB10" s="10">
        <f>SUM(DB11:DB14)</f>
        <v>0</v>
      </c>
    </row>
    <row r="11" spans="1:106" ht="12.75">
      <c r="A11" s="40" t="s">
        <v>8</v>
      </c>
      <c r="B11" s="40"/>
      <c r="C11" s="40"/>
      <c r="D11" s="40"/>
      <c r="E11" s="40"/>
      <c r="F11" s="40"/>
      <c r="G11" s="14" t="s">
        <v>9</v>
      </c>
      <c r="H11" s="12">
        <v>0</v>
      </c>
      <c r="I11" s="5">
        <v>0</v>
      </c>
      <c r="J11" s="13">
        <f aca="true" t="shared" si="6" ref="J11:P11">$I$11*J39*$B$45</f>
        <v>0</v>
      </c>
      <c r="K11" s="13">
        <f t="shared" si="6"/>
        <v>0</v>
      </c>
      <c r="L11" s="13">
        <f t="shared" si="6"/>
        <v>0</v>
      </c>
      <c r="M11" s="13">
        <f t="shared" si="6"/>
        <v>0</v>
      </c>
      <c r="N11" s="13">
        <f t="shared" si="6"/>
        <v>0</v>
      </c>
      <c r="O11" s="13">
        <f t="shared" si="6"/>
        <v>0</v>
      </c>
      <c r="P11" s="13">
        <f t="shared" si="6"/>
        <v>0</v>
      </c>
      <c r="Q11" s="13">
        <f>$I$11*Q39*$B$45</f>
        <v>0</v>
      </c>
      <c r="R11" s="13">
        <f>$I$11*R39*$B$45</f>
        <v>0</v>
      </c>
      <c r="S11" s="13">
        <f>$I$11*S39*$B$45</f>
        <v>0</v>
      </c>
      <c r="T11" s="14" t="s">
        <v>9</v>
      </c>
      <c r="U11" s="12">
        <v>0</v>
      </c>
      <c r="V11" s="5">
        <v>0</v>
      </c>
      <c r="W11" s="13">
        <f>$V$11*W39*$B$45</f>
        <v>0</v>
      </c>
      <c r="X11" s="13">
        <f>$V$11*X39*$B$45</f>
        <v>0</v>
      </c>
      <c r="Y11" s="13">
        <f>$V$11*Y39*$B$45</f>
        <v>0</v>
      </c>
      <c r="Z11" s="14" t="s">
        <v>9</v>
      </c>
      <c r="AA11" s="12">
        <v>0</v>
      </c>
      <c r="AB11" s="32">
        <v>0</v>
      </c>
      <c r="AC11" s="13">
        <f>$AB$11*AC39*$B$45</f>
        <v>0</v>
      </c>
      <c r="AD11" s="14" t="s">
        <v>9</v>
      </c>
      <c r="AE11" s="12">
        <v>0</v>
      </c>
      <c r="AF11" s="5">
        <v>0</v>
      </c>
      <c r="AG11" s="13">
        <f>$AF$11*AG39*$B$45</f>
        <v>0</v>
      </c>
      <c r="AH11" s="13">
        <f>$AF$11*AH39*$B$45</f>
        <v>0</v>
      </c>
      <c r="AI11" s="13">
        <f>$AF$11*AI39*$B$45</f>
        <v>0</v>
      </c>
      <c r="AJ11" s="14" t="s">
        <v>9</v>
      </c>
      <c r="AK11" s="12">
        <v>0</v>
      </c>
      <c r="AL11" s="5">
        <v>0</v>
      </c>
      <c r="AM11" s="13">
        <f aca="true" t="shared" si="7" ref="AM11:AZ11">$AL$11*AM39*$B$45</f>
        <v>0</v>
      </c>
      <c r="AN11" s="13">
        <f t="shared" si="7"/>
        <v>0</v>
      </c>
      <c r="AO11" s="13">
        <f t="shared" si="7"/>
        <v>0</v>
      </c>
      <c r="AP11" s="13">
        <f t="shared" si="7"/>
        <v>0</v>
      </c>
      <c r="AQ11" s="13">
        <f t="shared" si="7"/>
        <v>0</v>
      </c>
      <c r="AR11" s="13">
        <f t="shared" si="7"/>
        <v>0</v>
      </c>
      <c r="AS11" s="13">
        <f t="shared" si="7"/>
        <v>0</v>
      </c>
      <c r="AT11" s="13">
        <f t="shared" si="7"/>
        <v>0</v>
      </c>
      <c r="AU11" s="13">
        <f t="shared" si="7"/>
        <v>0</v>
      </c>
      <c r="AV11" s="13">
        <f t="shared" si="7"/>
        <v>0</v>
      </c>
      <c r="AW11" s="13">
        <f t="shared" si="7"/>
        <v>0</v>
      </c>
      <c r="AX11" s="13">
        <f t="shared" si="7"/>
        <v>0</v>
      </c>
      <c r="AY11" s="13">
        <f t="shared" si="7"/>
        <v>0</v>
      </c>
      <c r="AZ11" s="13">
        <f t="shared" si="7"/>
        <v>0</v>
      </c>
      <c r="BA11" s="14" t="s">
        <v>9</v>
      </c>
      <c r="BB11" s="12">
        <v>0</v>
      </c>
      <c r="BC11" s="5">
        <v>0</v>
      </c>
      <c r="BD11" s="13">
        <f aca="true" t="shared" si="8" ref="BD11:BJ11">$BC$11*BD39*$B$45</f>
        <v>0</v>
      </c>
      <c r="BE11" s="13">
        <f t="shared" si="8"/>
        <v>0</v>
      </c>
      <c r="BF11" s="13">
        <f t="shared" si="8"/>
        <v>0</v>
      </c>
      <c r="BG11" s="13">
        <f t="shared" si="8"/>
        <v>0</v>
      </c>
      <c r="BH11" s="13">
        <f t="shared" si="8"/>
        <v>0</v>
      </c>
      <c r="BI11" s="13">
        <f t="shared" si="8"/>
        <v>0</v>
      </c>
      <c r="BJ11" s="13">
        <f t="shared" si="8"/>
        <v>0</v>
      </c>
      <c r="BK11" s="14" t="s">
        <v>9</v>
      </c>
      <c r="BL11" s="12">
        <v>0</v>
      </c>
      <c r="BM11" s="5">
        <v>0</v>
      </c>
      <c r="BN11" s="13">
        <f aca="true" t="shared" si="9" ref="BN11:BT11">$BM$11*BN39*$B$45</f>
        <v>0</v>
      </c>
      <c r="BO11" s="13">
        <f t="shared" si="9"/>
        <v>0</v>
      </c>
      <c r="BP11" s="13">
        <f t="shared" si="9"/>
        <v>0</v>
      </c>
      <c r="BQ11" s="13">
        <f t="shared" si="9"/>
        <v>0</v>
      </c>
      <c r="BR11" s="13">
        <f t="shared" si="9"/>
        <v>0</v>
      </c>
      <c r="BS11" s="13">
        <f t="shared" si="9"/>
        <v>0</v>
      </c>
      <c r="BT11" s="13">
        <f t="shared" si="9"/>
        <v>0</v>
      </c>
      <c r="BU11" s="14" t="s">
        <v>9</v>
      </c>
      <c r="BV11" s="12">
        <v>0</v>
      </c>
      <c r="BW11" s="5">
        <v>0</v>
      </c>
      <c r="BX11" s="13">
        <f>$BM$11*BX39*$B$45</f>
        <v>0</v>
      </c>
      <c r="BY11" s="14" t="s">
        <v>9</v>
      </c>
      <c r="BZ11" s="12">
        <v>0</v>
      </c>
      <c r="CA11" s="36">
        <v>0</v>
      </c>
      <c r="CB11" s="13">
        <f aca="true" t="shared" si="10" ref="CB11:CI11">CA11*CB39*$B$45</f>
        <v>0</v>
      </c>
      <c r="CC11" s="13">
        <f t="shared" si="10"/>
        <v>0</v>
      </c>
      <c r="CD11" s="13">
        <f t="shared" si="10"/>
        <v>0</v>
      </c>
      <c r="CE11" s="13">
        <f t="shared" si="10"/>
        <v>0</v>
      </c>
      <c r="CF11" s="13">
        <f t="shared" si="10"/>
        <v>0</v>
      </c>
      <c r="CG11" s="13">
        <f t="shared" si="10"/>
        <v>0</v>
      </c>
      <c r="CH11" s="13">
        <f t="shared" si="10"/>
        <v>0</v>
      </c>
      <c r="CI11" s="13">
        <f t="shared" si="10"/>
        <v>0</v>
      </c>
      <c r="CJ11" s="13">
        <f aca="true" t="shared" si="11" ref="CJ11:CO11">CI11*CJ39*$B$45</f>
        <v>0</v>
      </c>
      <c r="CK11" s="13">
        <f t="shared" si="11"/>
        <v>0</v>
      </c>
      <c r="CL11" s="13">
        <f t="shared" si="11"/>
        <v>0</v>
      </c>
      <c r="CM11" s="13">
        <f t="shared" si="11"/>
        <v>0</v>
      </c>
      <c r="CN11" s="13">
        <f t="shared" si="11"/>
        <v>0</v>
      </c>
      <c r="CO11" s="13">
        <f t="shared" si="11"/>
        <v>0</v>
      </c>
      <c r="CP11" s="13">
        <f>CI11*CP39*$B$45</f>
        <v>0</v>
      </c>
      <c r="CQ11" s="13">
        <f>CP11*CQ39*$B$45</f>
        <v>0</v>
      </c>
      <c r="CR11" s="13">
        <f>CQ11*CR39*$B$45</f>
        <v>0</v>
      </c>
      <c r="CS11" s="13">
        <f>CR11*CS39*$B$45</f>
        <v>0</v>
      </c>
      <c r="CT11" s="13">
        <f>CS11*CT39*$B$45</f>
        <v>0</v>
      </c>
      <c r="CU11" s="13">
        <f>CT11*CU39*$B$45</f>
        <v>0</v>
      </c>
      <c r="CV11" s="14" t="s">
        <v>9</v>
      </c>
      <c r="CW11" s="12">
        <v>0</v>
      </c>
      <c r="CX11" s="36">
        <v>0</v>
      </c>
      <c r="CY11" s="13">
        <f>CX11*CY39*$B$45</f>
        <v>0</v>
      </c>
      <c r="CZ11" s="13">
        <f>CY11*CZ39*$B$45</f>
        <v>0</v>
      </c>
      <c r="DA11" s="13">
        <f>CZ11*DA39*$B$45</f>
        <v>0</v>
      </c>
      <c r="DB11" s="13">
        <f>DA11*DB39*$B$45</f>
        <v>0</v>
      </c>
    </row>
    <row r="12" spans="1:106" ht="12.75">
      <c r="A12" s="40" t="s">
        <v>10</v>
      </c>
      <c r="B12" s="40"/>
      <c r="C12" s="40"/>
      <c r="D12" s="40"/>
      <c r="E12" s="40"/>
      <c r="F12" s="40"/>
      <c r="G12" s="14" t="s">
        <v>9</v>
      </c>
      <c r="H12" s="12">
        <v>0</v>
      </c>
      <c r="I12" s="5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4" t="s">
        <v>9</v>
      </c>
      <c r="U12" s="12">
        <v>0</v>
      </c>
      <c r="V12" s="5">
        <v>0</v>
      </c>
      <c r="W12" s="13">
        <v>0</v>
      </c>
      <c r="X12" s="13">
        <v>0</v>
      </c>
      <c r="Y12" s="13">
        <v>0</v>
      </c>
      <c r="Z12" s="14" t="s">
        <v>9</v>
      </c>
      <c r="AA12" s="12">
        <v>0</v>
      </c>
      <c r="AB12" s="32">
        <v>0</v>
      </c>
      <c r="AC12" s="13">
        <v>0</v>
      </c>
      <c r="AD12" s="14" t="s">
        <v>9</v>
      </c>
      <c r="AE12" s="12">
        <v>0</v>
      </c>
      <c r="AF12" s="5">
        <v>0</v>
      </c>
      <c r="AG12" s="13">
        <v>0</v>
      </c>
      <c r="AH12" s="13">
        <v>0</v>
      </c>
      <c r="AI12" s="13">
        <v>0</v>
      </c>
      <c r="AJ12" s="14" t="s">
        <v>9</v>
      </c>
      <c r="AK12" s="12">
        <v>0</v>
      </c>
      <c r="AL12" s="5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4" t="s">
        <v>9</v>
      </c>
      <c r="BB12" s="12">
        <v>0</v>
      </c>
      <c r="BC12" s="5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4" t="s">
        <v>9</v>
      </c>
      <c r="BL12" s="12">
        <v>0</v>
      </c>
      <c r="BM12" s="5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4" t="s">
        <v>9</v>
      </c>
      <c r="BV12" s="12">
        <v>0</v>
      </c>
      <c r="BW12" s="5">
        <v>0</v>
      </c>
      <c r="BX12" s="13">
        <v>0</v>
      </c>
      <c r="BY12" s="14" t="s">
        <v>9</v>
      </c>
      <c r="BZ12" s="12">
        <v>0</v>
      </c>
      <c r="CA12" s="36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4" t="s">
        <v>9</v>
      </c>
      <c r="CW12" s="12">
        <v>0</v>
      </c>
      <c r="CX12" s="36">
        <v>0</v>
      </c>
      <c r="CY12" s="13">
        <v>0</v>
      </c>
      <c r="CZ12" s="13">
        <v>0</v>
      </c>
      <c r="DA12" s="13">
        <v>0</v>
      </c>
      <c r="DB12" s="13">
        <v>0</v>
      </c>
    </row>
    <row r="13" spans="1:106" ht="12.75">
      <c r="A13" s="40" t="s">
        <v>11</v>
      </c>
      <c r="B13" s="40"/>
      <c r="C13" s="40"/>
      <c r="D13" s="40"/>
      <c r="E13" s="40"/>
      <c r="F13" s="40"/>
      <c r="G13" s="14" t="s">
        <v>9</v>
      </c>
      <c r="H13" s="12">
        <v>0</v>
      </c>
      <c r="I13" s="5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4" t="s">
        <v>9</v>
      </c>
      <c r="U13" s="12">
        <v>0</v>
      </c>
      <c r="V13" s="5">
        <v>0</v>
      </c>
      <c r="W13" s="13">
        <v>0</v>
      </c>
      <c r="X13" s="13">
        <v>0</v>
      </c>
      <c r="Y13" s="13">
        <v>0</v>
      </c>
      <c r="Z13" s="14" t="s">
        <v>9</v>
      </c>
      <c r="AA13" s="12">
        <v>0</v>
      </c>
      <c r="AB13" s="32">
        <v>0</v>
      </c>
      <c r="AC13" s="13">
        <v>0</v>
      </c>
      <c r="AD13" s="14" t="s">
        <v>9</v>
      </c>
      <c r="AE13" s="12">
        <v>0</v>
      </c>
      <c r="AF13" s="5">
        <v>0</v>
      </c>
      <c r="AG13" s="13">
        <v>0</v>
      </c>
      <c r="AH13" s="13">
        <v>0</v>
      </c>
      <c r="AI13" s="13">
        <v>0</v>
      </c>
      <c r="AJ13" s="14" t="s">
        <v>9</v>
      </c>
      <c r="AK13" s="12">
        <v>0</v>
      </c>
      <c r="AL13" s="5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4" t="s">
        <v>9</v>
      </c>
      <c r="BB13" s="12">
        <v>0</v>
      </c>
      <c r="BC13" s="5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4" t="s">
        <v>9</v>
      </c>
      <c r="BL13" s="12">
        <v>0</v>
      </c>
      <c r="BM13" s="5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4" t="s">
        <v>9</v>
      </c>
      <c r="BV13" s="12">
        <v>0</v>
      </c>
      <c r="BW13" s="5">
        <v>0</v>
      </c>
      <c r="BX13" s="13">
        <v>0</v>
      </c>
      <c r="BY13" s="14" t="s">
        <v>9</v>
      </c>
      <c r="BZ13" s="12">
        <v>0</v>
      </c>
      <c r="CA13" s="36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4" t="s">
        <v>9</v>
      </c>
      <c r="CW13" s="12">
        <v>0</v>
      </c>
      <c r="CX13" s="36">
        <v>0</v>
      </c>
      <c r="CY13" s="13">
        <v>0</v>
      </c>
      <c r="CZ13" s="13">
        <v>0</v>
      </c>
      <c r="DA13" s="13">
        <v>0</v>
      </c>
      <c r="DB13" s="13">
        <v>0</v>
      </c>
    </row>
    <row r="14" spans="1:106" ht="12.75">
      <c r="A14" s="40" t="s">
        <v>12</v>
      </c>
      <c r="B14" s="40"/>
      <c r="C14" s="40"/>
      <c r="D14" s="40"/>
      <c r="E14" s="40"/>
      <c r="F14" s="40"/>
      <c r="G14" s="14" t="s">
        <v>13</v>
      </c>
      <c r="H14" s="12">
        <v>0</v>
      </c>
      <c r="I14" s="5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4" t="s">
        <v>13</v>
      </c>
      <c r="U14" s="12">
        <v>0</v>
      </c>
      <c r="V14" s="5">
        <v>0</v>
      </c>
      <c r="W14" s="13">
        <v>0</v>
      </c>
      <c r="X14" s="13">
        <v>0</v>
      </c>
      <c r="Y14" s="13">
        <v>0</v>
      </c>
      <c r="Z14" s="14" t="s">
        <v>13</v>
      </c>
      <c r="AA14" s="12">
        <v>0</v>
      </c>
      <c r="AB14" s="32">
        <v>0</v>
      </c>
      <c r="AC14" s="13">
        <v>0</v>
      </c>
      <c r="AD14" s="14" t="s">
        <v>13</v>
      </c>
      <c r="AE14" s="12">
        <v>0</v>
      </c>
      <c r="AF14" s="5">
        <v>0</v>
      </c>
      <c r="AG14" s="13">
        <v>0</v>
      </c>
      <c r="AH14" s="13">
        <v>0</v>
      </c>
      <c r="AI14" s="13">
        <v>0</v>
      </c>
      <c r="AJ14" s="14" t="s">
        <v>13</v>
      </c>
      <c r="AK14" s="12">
        <v>0</v>
      </c>
      <c r="AL14" s="5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4" t="s">
        <v>13</v>
      </c>
      <c r="BB14" s="12">
        <v>0</v>
      </c>
      <c r="BC14" s="5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4" t="s">
        <v>13</v>
      </c>
      <c r="BL14" s="12">
        <v>0</v>
      </c>
      <c r="BM14" s="5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4" t="s">
        <v>13</v>
      </c>
      <c r="BV14" s="12">
        <v>0</v>
      </c>
      <c r="BW14" s="5">
        <v>0</v>
      </c>
      <c r="BX14" s="13">
        <v>0</v>
      </c>
      <c r="BY14" s="14" t="s">
        <v>13</v>
      </c>
      <c r="BZ14" s="12">
        <v>0</v>
      </c>
      <c r="CA14" s="36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4" t="s">
        <v>13</v>
      </c>
      <c r="CW14" s="12">
        <v>0</v>
      </c>
      <c r="CX14" s="36">
        <v>0</v>
      </c>
      <c r="CY14" s="13">
        <v>0</v>
      </c>
      <c r="CZ14" s="13">
        <v>0</v>
      </c>
      <c r="DA14" s="13">
        <v>0</v>
      </c>
      <c r="DB14" s="13">
        <v>0</v>
      </c>
    </row>
    <row r="15" spans="1:106" ht="23.25" customHeight="1">
      <c r="A15" s="42" t="s">
        <v>14</v>
      </c>
      <c r="B15" s="42"/>
      <c r="C15" s="42"/>
      <c r="D15" s="42"/>
      <c r="E15" s="42"/>
      <c r="F15" s="42"/>
      <c r="G15" s="15"/>
      <c r="H15" s="9">
        <f>SUM(H16:H21)</f>
        <v>51.41294050776808</v>
      </c>
      <c r="I15" s="26">
        <f aca="true" t="shared" si="12" ref="I15:S15">SUM(I16:I23)</f>
        <v>8.770000000000001</v>
      </c>
      <c r="J15" s="9">
        <f t="shared" si="12"/>
        <v>42685.344000000005</v>
      </c>
      <c r="K15" s="9">
        <f t="shared" si="12"/>
        <v>43327.308</v>
      </c>
      <c r="L15" s="9">
        <f t="shared" si="12"/>
        <v>46558.17599999999</v>
      </c>
      <c r="M15" s="9">
        <f t="shared" si="12"/>
        <v>59492.17199999999</v>
      </c>
      <c r="N15" s="9">
        <f t="shared" si="12"/>
        <v>49610.136</v>
      </c>
      <c r="O15" s="9">
        <f t="shared" si="12"/>
        <v>42559.056</v>
      </c>
      <c r="P15" s="9">
        <f t="shared" si="12"/>
        <v>74878.26000000001</v>
      </c>
      <c r="Q15" s="9">
        <f t="shared" si="12"/>
        <v>35318.544</v>
      </c>
      <c r="R15" s="9">
        <f t="shared" si="12"/>
        <v>34729.2</v>
      </c>
      <c r="S15" s="9">
        <f t="shared" si="12"/>
        <v>60965.53200000001</v>
      </c>
      <c r="T15" s="15"/>
      <c r="U15" s="9">
        <f>SUM(U16:U21)</f>
        <v>51.41294050776808</v>
      </c>
      <c r="V15" s="26">
        <f>SUM(V16:V23)</f>
        <v>8.770000000000001</v>
      </c>
      <c r="W15" s="9">
        <f>SUM(W16:W23)</f>
        <v>13954.824</v>
      </c>
      <c r="X15" s="9">
        <f>SUM(X16:X23)</f>
        <v>19900.884000000002</v>
      </c>
      <c r="Y15" s="9">
        <f>SUM(Y16:Y23)</f>
        <v>57103.224</v>
      </c>
      <c r="Z15" s="15"/>
      <c r="AA15" s="9">
        <f>SUM(AA16:AA21)</f>
        <v>51.41294050776808</v>
      </c>
      <c r="AB15" s="31">
        <f>SUM(AB16:AB23)</f>
        <v>5.050000000000001</v>
      </c>
      <c r="AC15" s="9">
        <f>SUM(AC16:AC23)</f>
        <v>35038.920000000006</v>
      </c>
      <c r="AD15" s="15"/>
      <c r="AE15" s="9">
        <f>SUM(AE16:AE21)</f>
        <v>51.41294050776808</v>
      </c>
      <c r="AF15" s="26">
        <f>SUM(AF16:AF23)</f>
        <v>5.45</v>
      </c>
      <c r="AG15" s="9">
        <f>SUM(AG16:AG23)</f>
        <v>27677.28</v>
      </c>
      <c r="AH15" s="9">
        <f>SUM(AH16:AH23)</f>
        <v>33903.36</v>
      </c>
      <c r="AI15" s="9">
        <f>SUM(AI16:AI23)</f>
        <v>39632.4</v>
      </c>
      <c r="AJ15" s="15"/>
      <c r="AK15" s="9">
        <f>SUM(AK16:AK21)</f>
        <v>51.41294050776808</v>
      </c>
      <c r="AL15" s="26">
        <f aca="true" t="shared" si="13" ref="AL15:AZ15">SUM(AL16:AL23)</f>
        <v>5.45</v>
      </c>
      <c r="AM15" s="9">
        <f t="shared" si="13"/>
        <v>40077.119999999995</v>
      </c>
      <c r="AN15" s="9">
        <f t="shared" si="13"/>
        <v>39122.280000000006</v>
      </c>
      <c r="AO15" s="9">
        <f t="shared" si="13"/>
        <v>36329.7</v>
      </c>
      <c r="AP15" s="9">
        <f t="shared" si="13"/>
        <v>48036.3</v>
      </c>
      <c r="AQ15" s="9">
        <f t="shared" si="13"/>
        <v>37735.8</v>
      </c>
      <c r="AR15" s="9">
        <f t="shared" si="13"/>
        <v>37049.100000000006</v>
      </c>
      <c r="AS15" s="9">
        <f t="shared" si="13"/>
        <v>48180.18000000001</v>
      </c>
      <c r="AT15" s="9">
        <f t="shared" si="13"/>
        <v>43857.240000000005</v>
      </c>
      <c r="AU15" s="9">
        <f t="shared" si="13"/>
        <v>13315.44</v>
      </c>
      <c r="AV15" s="9">
        <f t="shared" si="13"/>
        <v>39004.56</v>
      </c>
      <c r="AW15" s="9">
        <f t="shared" si="13"/>
        <v>4172.52</v>
      </c>
      <c r="AX15" s="9">
        <f t="shared" si="13"/>
        <v>31110.78</v>
      </c>
      <c r="AY15" s="9">
        <f t="shared" si="13"/>
        <v>25486.38</v>
      </c>
      <c r="AZ15" s="9">
        <f t="shared" si="13"/>
        <v>23831.76</v>
      </c>
      <c r="BA15" s="15"/>
      <c r="BB15" s="9">
        <f>SUM(BB16:BB21)</f>
        <v>51.41294050776808</v>
      </c>
      <c r="BC15" s="26">
        <f aca="true" t="shared" si="14" ref="BC15:BJ15">SUM(BC16:BC23)</f>
        <v>8.770000000000001</v>
      </c>
      <c r="BD15" s="9">
        <f t="shared" si="14"/>
        <v>21532.104</v>
      </c>
      <c r="BE15" s="9">
        <f t="shared" si="14"/>
        <v>62575.704</v>
      </c>
      <c r="BF15" s="9">
        <f t="shared" si="14"/>
        <v>57092.700000000004</v>
      </c>
      <c r="BG15" s="9">
        <f t="shared" si="14"/>
        <v>66848.448</v>
      </c>
      <c r="BH15" s="9">
        <f t="shared" si="14"/>
        <v>17943.42</v>
      </c>
      <c r="BI15" s="9">
        <f t="shared" si="14"/>
        <v>123383.37600000002</v>
      </c>
      <c r="BJ15" s="9">
        <f t="shared" si="14"/>
        <v>58787.064</v>
      </c>
      <c r="BK15" s="15"/>
      <c r="BL15" s="9">
        <f>SUM(BL16:BL21)</f>
        <v>51.41294050776808</v>
      </c>
      <c r="BM15" s="26">
        <f aca="true" t="shared" si="15" ref="BM15:BT15">SUM(BM16:BM23)</f>
        <v>5.45</v>
      </c>
      <c r="BN15" s="9">
        <f t="shared" si="15"/>
        <v>37618.08</v>
      </c>
      <c r="BO15" s="9">
        <f t="shared" si="15"/>
        <v>37323.78</v>
      </c>
      <c r="BP15" s="9">
        <f t="shared" si="15"/>
        <v>37389.18000000001</v>
      </c>
      <c r="BQ15" s="9">
        <f t="shared" si="15"/>
        <v>36728.64</v>
      </c>
      <c r="BR15" s="9">
        <f t="shared" si="15"/>
        <v>38219.76</v>
      </c>
      <c r="BS15" s="9">
        <f t="shared" si="15"/>
        <v>39148.44</v>
      </c>
      <c r="BT15" s="9">
        <f t="shared" si="15"/>
        <v>39861.3</v>
      </c>
      <c r="BU15" s="15"/>
      <c r="BV15" s="9">
        <f>SUM(BV16:BV21)</f>
        <v>51.41294050776808</v>
      </c>
      <c r="BW15" s="26">
        <f>SUM(BW16:BW23)</f>
        <v>8.770000000000001</v>
      </c>
      <c r="BX15" s="9">
        <f>SUM(BX16:BX23)</f>
        <v>57524.18400000001</v>
      </c>
      <c r="BY15" s="15"/>
      <c r="BZ15" s="9">
        <f>SUM(BZ16:BZ21)</f>
        <v>51.41294050776808</v>
      </c>
      <c r="CA15" s="9">
        <f aca="true" t="shared" si="16" ref="CA15:CL15">SUM(CA16:CA23)</f>
        <v>7.75</v>
      </c>
      <c r="CB15" s="9">
        <f t="shared" si="16"/>
        <v>42352.2</v>
      </c>
      <c r="CC15" s="9">
        <f>SUM(CC16:CC23)</f>
        <v>49662</v>
      </c>
      <c r="CD15" s="9">
        <f>SUM(CD16:CD23)</f>
        <v>45802.5</v>
      </c>
      <c r="CE15" s="9">
        <f t="shared" si="16"/>
        <v>54963</v>
      </c>
      <c r="CF15" s="9">
        <f t="shared" si="16"/>
        <v>56246.399999999994</v>
      </c>
      <c r="CG15" s="9">
        <f t="shared" si="16"/>
        <v>56013.899999999994</v>
      </c>
      <c r="CH15" s="9">
        <f t="shared" si="16"/>
        <v>55734.899999999994</v>
      </c>
      <c r="CI15" s="9">
        <f t="shared" si="16"/>
        <v>49848</v>
      </c>
      <c r="CJ15" s="9">
        <f t="shared" si="16"/>
        <v>68727</v>
      </c>
      <c r="CK15" s="9">
        <f t="shared" si="16"/>
        <v>55046.7</v>
      </c>
      <c r="CL15" s="9">
        <f t="shared" si="16"/>
        <v>50275.8</v>
      </c>
      <c r="CM15" s="9">
        <f>SUM(CM16:CM23)</f>
        <v>17121.3</v>
      </c>
      <c r="CN15" s="9">
        <f>SUM(CN16:CN23)</f>
        <v>53363.399999999994</v>
      </c>
      <c r="CO15" s="9">
        <f aca="true" t="shared" si="17" ref="CO15:CT15">SUM(CO16:CO23)</f>
        <v>51475.5</v>
      </c>
      <c r="CP15" s="9">
        <f t="shared" si="17"/>
        <v>44314.5</v>
      </c>
      <c r="CQ15" s="9">
        <f t="shared" si="17"/>
        <v>61110.3</v>
      </c>
      <c r="CR15" s="9">
        <f t="shared" si="17"/>
        <v>44063.40000000001</v>
      </c>
      <c r="CS15" s="9">
        <f t="shared" si="17"/>
        <v>78891.9</v>
      </c>
      <c r="CT15" s="9">
        <f t="shared" si="17"/>
        <v>75488.1</v>
      </c>
      <c r="CU15" s="9">
        <f>SUM(CU16:CU23)</f>
        <v>66597.3</v>
      </c>
      <c r="CV15" s="15"/>
      <c r="CW15" s="9">
        <f>SUM(CW16:CW21)</f>
        <v>51.41294050776808</v>
      </c>
      <c r="CX15" s="9">
        <f>SUM(CX16:CX23)</f>
        <v>5.07</v>
      </c>
      <c r="CY15" s="9">
        <f>SUM(CY16:CY23)</f>
        <v>35068.176</v>
      </c>
      <c r="CZ15" s="9">
        <f>SUM(CZ16:CZ23)</f>
        <v>37106.316</v>
      </c>
      <c r="DA15" s="9">
        <f>SUM(DA16:DA23)</f>
        <v>35609.652</v>
      </c>
      <c r="DB15" s="9">
        <f>SUM(DB16:DB23)</f>
        <v>35810.424</v>
      </c>
    </row>
    <row r="16" spans="1:106" ht="12.75">
      <c r="A16" s="40" t="s">
        <v>15</v>
      </c>
      <c r="B16" s="40"/>
      <c r="C16" s="40"/>
      <c r="D16" s="40"/>
      <c r="E16" s="40"/>
      <c r="F16" s="40"/>
      <c r="G16" s="14" t="s">
        <v>9</v>
      </c>
      <c r="H16" s="12">
        <v>0.7598226127320953</v>
      </c>
      <c r="I16" s="5">
        <v>0.21</v>
      </c>
      <c r="J16" s="13">
        <f aca="true" t="shared" si="18" ref="J16:P16">$I$16*$B$45*J39</f>
        <v>1022.1120000000001</v>
      </c>
      <c r="K16" s="13">
        <f t="shared" si="18"/>
        <v>1037.484</v>
      </c>
      <c r="L16" s="13">
        <f t="shared" si="18"/>
        <v>1114.848</v>
      </c>
      <c r="M16" s="13">
        <f t="shared" si="18"/>
        <v>1424.5559999999998</v>
      </c>
      <c r="N16" s="13">
        <f t="shared" si="18"/>
        <v>1187.9279999999999</v>
      </c>
      <c r="O16" s="13">
        <f t="shared" si="18"/>
        <v>1019.088</v>
      </c>
      <c r="P16" s="13">
        <f t="shared" si="18"/>
        <v>1792.98</v>
      </c>
      <c r="Q16" s="13">
        <f>$I$16*$B$45*Q39</f>
        <v>845.7120000000001</v>
      </c>
      <c r="R16" s="13">
        <f>$I$16*$B$45*R39</f>
        <v>831.6</v>
      </c>
      <c r="S16" s="13">
        <f>$I$16*$B$45*S39</f>
        <v>1459.8359999999998</v>
      </c>
      <c r="T16" s="14" t="s">
        <v>9</v>
      </c>
      <c r="U16" s="12">
        <v>0.7598226127320953</v>
      </c>
      <c r="V16" s="5">
        <v>0.21</v>
      </c>
      <c r="W16" s="13">
        <f>$V$16*W39*$B$45</f>
        <v>334.15199999999993</v>
      </c>
      <c r="X16" s="13">
        <f>$V$16*X39*$B$45</f>
        <v>476.532</v>
      </c>
      <c r="Y16" s="13">
        <f>$V$16*Y39*$B$45</f>
        <v>1367.3519999999999</v>
      </c>
      <c r="Z16" s="14" t="s">
        <v>9</v>
      </c>
      <c r="AA16" s="12">
        <v>0.7598226127320953</v>
      </c>
      <c r="AB16" s="32">
        <v>0.19</v>
      </c>
      <c r="AC16" s="13">
        <f>$AB$16*$B$45*AC39</f>
        <v>1318.2960000000003</v>
      </c>
      <c r="AD16" s="14" t="s">
        <v>9</v>
      </c>
      <c r="AE16" s="12">
        <v>0.7598226127320953</v>
      </c>
      <c r="AF16" s="5">
        <v>0.19</v>
      </c>
      <c r="AG16" s="13">
        <f>$AF$16*$B$45*AG39</f>
        <v>964.8960000000001</v>
      </c>
      <c r="AH16" s="13">
        <f>$AF$16*$B$45*AH39</f>
        <v>1181.952</v>
      </c>
      <c r="AI16" s="13">
        <f>$AF$16*$B$45*AI39</f>
        <v>1381.68</v>
      </c>
      <c r="AJ16" s="14" t="s">
        <v>9</v>
      </c>
      <c r="AK16" s="12">
        <v>0.7598226127320953</v>
      </c>
      <c r="AL16" s="5">
        <v>0.19</v>
      </c>
      <c r="AM16" s="13">
        <f aca="true" t="shared" si="19" ref="AM16:AZ16">$AL$16*$B$45*AM39</f>
        <v>1397.184</v>
      </c>
      <c r="AN16" s="13">
        <f t="shared" si="19"/>
        <v>1363.8960000000002</v>
      </c>
      <c r="AO16" s="13">
        <f t="shared" si="19"/>
        <v>1266.5400000000002</v>
      </c>
      <c r="AP16" s="13">
        <f t="shared" si="19"/>
        <v>1674.66</v>
      </c>
      <c r="AQ16" s="13">
        <f t="shared" si="19"/>
        <v>1315.5600000000002</v>
      </c>
      <c r="AR16" s="13">
        <f t="shared" si="19"/>
        <v>1291.6200000000001</v>
      </c>
      <c r="AS16" s="13">
        <f t="shared" si="19"/>
        <v>1679.6760000000004</v>
      </c>
      <c r="AT16" s="13">
        <f t="shared" si="19"/>
        <v>1528.9680000000003</v>
      </c>
      <c r="AU16" s="13">
        <f t="shared" si="19"/>
        <v>464.208</v>
      </c>
      <c r="AV16" s="13">
        <f t="shared" si="19"/>
        <v>1359.7920000000001</v>
      </c>
      <c r="AW16" s="13">
        <f t="shared" si="19"/>
        <v>145.464</v>
      </c>
      <c r="AX16" s="13">
        <f t="shared" si="19"/>
        <v>1084.596</v>
      </c>
      <c r="AY16" s="13">
        <f t="shared" si="19"/>
        <v>888.5160000000001</v>
      </c>
      <c r="AZ16" s="13">
        <f t="shared" si="19"/>
        <v>830.832</v>
      </c>
      <c r="BA16" s="14" t="s">
        <v>9</v>
      </c>
      <c r="BB16" s="12">
        <v>0.7598226127320953</v>
      </c>
      <c r="BC16" s="5">
        <v>0.21</v>
      </c>
      <c r="BD16" s="13">
        <f aca="true" t="shared" si="20" ref="BD16:BJ16">$BC$16*$B$45*BD39</f>
        <v>515.592</v>
      </c>
      <c r="BE16" s="13">
        <f t="shared" si="20"/>
        <v>1498.392</v>
      </c>
      <c r="BF16" s="13">
        <f t="shared" si="20"/>
        <v>1367.1</v>
      </c>
      <c r="BG16" s="13">
        <f t="shared" si="20"/>
        <v>1600.7040000000002</v>
      </c>
      <c r="BH16" s="13">
        <f t="shared" si="20"/>
        <v>429.66</v>
      </c>
      <c r="BI16" s="13">
        <f t="shared" si="20"/>
        <v>2954.4480000000003</v>
      </c>
      <c r="BJ16" s="13">
        <f t="shared" si="20"/>
        <v>1407.672</v>
      </c>
      <c r="BK16" s="14" t="s">
        <v>9</v>
      </c>
      <c r="BL16" s="12">
        <v>0.7598226127320953</v>
      </c>
      <c r="BM16" s="5">
        <v>0.19</v>
      </c>
      <c r="BN16" s="13">
        <f aca="true" t="shared" si="21" ref="BN16:BT16">$BM$16*$B$45*BN39</f>
        <v>1311.4560000000004</v>
      </c>
      <c r="BO16" s="13">
        <f t="shared" si="21"/>
        <v>1301.1960000000001</v>
      </c>
      <c r="BP16" s="13">
        <f t="shared" si="21"/>
        <v>1303.4760000000003</v>
      </c>
      <c r="BQ16" s="13">
        <f t="shared" si="21"/>
        <v>1280.448</v>
      </c>
      <c r="BR16" s="13">
        <f t="shared" si="21"/>
        <v>1332.432</v>
      </c>
      <c r="BS16" s="13">
        <f t="shared" si="21"/>
        <v>1364.8080000000002</v>
      </c>
      <c r="BT16" s="13">
        <f t="shared" si="21"/>
        <v>1389.66</v>
      </c>
      <c r="BU16" s="14" t="s">
        <v>9</v>
      </c>
      <c r="BV16" s="12">
        <v>0.7598226127320953</v>
      </c>
      <c r="BW16" s="5">
        <v>0.21</v>
      </c>
      <c r="BX16" s="13">
        <f>$BW$16*$B$45*BX39</f>
        <v>1377.432</v>
      </c>
      <c r="BY16" s="14" t="s">
        <v>9</v>
      </c>
      <c r="BZ16" s="12">
        <v>0.7598226127320953</v>
      </c>
      <c r="CA16" s="5">
        <v>0</v>
      </c>
      <c r="CB16" s="13">
        <f aca="true" t="shared" si="22" ref="CB16:CU16">$CA$16*CB39*$B$45</f>
        <v>0</v>
      </c>
      <c r="CC16" s="13">
        <f t="shared" si="22"/>
        <v>0</v>
      </c>
      <c r="CD16" s="13">
        <f t="shared" si="22"/>
        <v>0</v>
      </c>
      <c r="CE16" s="13">
        <f t="shared" si="22"/>
        <v>0</v>
      </c>
      <c r="CF16" s="13">
        <f t="shared" si="22"/>
        <v>0</v>
      </c>
      <c r="CG16" s="13">
        <f t="shared" si="22"/>
        <v>0</v>
      </c>
      <c r="CH16" s="13">
        <f t="shared" si="22"/>
        <v>0</v>
      </c>
      <c r="CI16" s="13">
        <f t="shared" si="22"/>
        <v>0</v>
      </c>
      <c r="CJ16" s="13">
        <f t="shared" si="22"/>
        <v>0</v>
      </c>
      <c r="CK16" s="13">
        <f t="shared" si="22"/>
        <v>0</v>
      </c>
      <c r="CL16" s="13">
        <f t="shared" si="22"/>
        <v>0</v>
      </c>
      <c r="CM16" s="13">
        <f t="shared" si="22"/>
        <v>0</v>
      </c>
      <c r="CN16" s="13">
        <f t="shared" si="22"/>
        <v>0</v>
      </c>
      <c r="CO16" s="13">
        <f t="shared" si="22"/>
        <v>0</v>
      </c>
      <c r="CP16" s="13">
        <f t="shared" si="22"/>
        <v>0</v>
      </c>
      <c r="CQ16" s="13">
        <f t="shared" si="22"/>
        <v>0</v>
      </c>
      <c r="CR16" s="13">
        <f t="shared" si="22"/>
        <v>0</v>
      </c>
      <c r="CS16" s="13">
        <f t="shared" si="22"/>
        <v>0</v>
      </c>
      <c r="CT16" s="13">
        <f t="shared" si="22"/>
        <v>0</v>
      </c>
      <c r="CU16" s="13">
        <f t="shared" si="22"/>
        <v>0</v>
      </c>
      <c r="CV16" s="14" t="s">
        <v>9</v>
      </c>
      <c r="CW16" s="12">
        <v>0.7598226127320953</v>
      </c>
      <c r="CX16" s="5">
        <v>0.19</v>
      </c>
      <c r="CY16" s="13">
        <f>$CX$16*CY39*$B$45</f>
        <v>1314.192</v>
      </c>
      <c r="CZ16" s="13">
        <f>$CX$16*CZ39*$B$45</f>
        <v>1390.5720000000001</v>
      </c>
      <c r="DA16" s="13">
        <f>$CX$16*DA39*$B$45</f>
        <v>1334.484</v>
      </c>
      <c r="DB16" s="13">
        <f>$CX$16*DB39*$B$45</f>
        <v>1342.008</v>
      </c>
    </row>
    <row r="17" spans="1:106" ht="12.75">
      <c r="A17" s="40" t="s">
        <v>16</v>
      </c>
      <c r="B17" s="40"/>
      <c r="C17" s="40"/>
      <c r="D17" s="40"/>
      <c r="E17" s="40"/>
      <c r="F17" s="40"/>
      <c r="G17" s="14" t="s">
        <v>9</v>
      </c>
      <c r="H17" s="12">
        <v>6.63867871352785</v>
      </c>
      <c r="I17" s="5">
        <v>0.56</v>
      </c>
      <c r="J17" s="13">
        <f aca="true" t="shared" si="23" ref="J17:P17">$I$17*$B$45*J39</f>
        <v>2725.6320000000005</v>
      </c>
      <c r="K17" s="13">
        <f t="shared" si="23"/>
        <v>2766.6240000000003</v>
      </c>
      <c r="L17" s="13">
        <f t="shared" si="23"/>
        <v>2972.9280000000003</v>
      </c>
      <c r="M17" s="13">
        <f t="shared" si="23"/>
        <v>3798.8160000000003</v>
      </c>
      <c r="N17" s="13">
        <f t="shared" si="23"/>
        <v>3167.808</v>
      </c>
      <c r="O17" s="13">
        <f t="shared" si="23"/>
        <v>2717.568</v>
      </c>
      <c r="P17" s="13">
        <f t="shared" si="23"/>
        <v>4781.280000000001</v>
      </c>
      <c r="Q17" s="13">
        <f>$I$17*$B$45*Q39</f>
        <v>2255.2320000000004</v>
      </c>
      <c r="R17" s="13">
        <f>$I$17*$B$45*R39</f>
        <v>2217.6000000000004</v>
      </c>
      <c r="S17" s="13">
        <f>$I$17*$B$45*S39</f>
        <v>3892.896</v>
      </c>
      <c r="T17" s="14" t="s">
        <v>9</v>
      </c>
      <c r="U17" s="12">
        <v>6.63867871352785</v>
      </c>
      <c r="V17" s="5">
        <v>0.56</v>
      </c>
      <c r="W17" s="13">
        <f>$V$17*W39*$B$45</f>
        <v>891.072</v>
      </c>
      <c r="X17" s="13">
        <f>$V$17*X39*$B$45</f>
        <v>1270.752</v>
      </c>
      <c r="Y17" s="13">
        <f>$V$17*Y39*$B$45</f>
        <v>3646.272000000001</v>
      </c>
      <c r="Z17" s="14" t="s">
        <v>9</v>
      </c>
      <c r="AA17" s="12">
        <v>6.63867871352785</v>
      </c>
      <c r="AB17" s="32">
        <v>0.56</v>
      </c>
      <c r="AC17" s="13">
        <f>$AB$17*$B$45*AC39</f>
        <v>3885.504000000001</v>
      </c>
      <c r="AD17" s="14" t="s">
        <v>9</v>
      </c>
      <c r="AE17" s="12">
        <v>6.63867871352785</v>
      </c>
      <c r="AF17" s="5">
        <v>0.56</v>
      </c>
      <c r="AG17" s="13">
        <f>$AF$17*$B$45*AG39</f>
        <v>2843.904</v>
      </c>
      <c r="AH17" s="13">
        <f>$AF$17*$B$45*AH39</f>
        <v>3483.648</v>
      </c>
      <c r="AI17" s="13">
        <f>$AF$17*$B$45*AI39</f>
        <v>4072.32</v>
      </c>
      <c r="AJ17" s="14" t="s">
        <v>9</v>
      </c>
      <c r="AK17" s="12">
        <v>6.63867871352785</v>
      </c>
      <c r="AL17" s="5">
        <v>0.56</v>
      </c>
      <c r="AM17" s="13">
        <f aca="true" t="shared" si="24" ref="AM17:AZ17">$AL$17*$B$45*AM39</f>
        <v>4118.0160000000005</v>
      </c>
      <c r="AN17" s="13">
        <f t="shared" si="24"/>
        <v>4019.904000000001</v>
      </c>
      <c r="AO17" s="13">
        <f t="shared" si="24"/>
        <v>3732.9600000000005</v>
      </c>
      <c r="AP17" s="13">
        <f t="shared" si="24"/>
        <v>4935.84</v>
      </c>
      <c r="AQ17" s="13">
        <f t="shared" si="24"/>
        <v>3877.4400000000005</v>
      </c>
      <c r="AR17" s="13">
        <f t="shared" si="24"/>
        <v>3806.8800000000006</v>
      </c>
      <c r="AS17" s="13">
        <f t="shared" si="24"/>
        <v>4950.624000000001</v>
      </c>
      <c r="AT17" s="13">
        <f t="shared" si="24"/>
        <v>4506.432000000001</v>
      </c>
      <c r="AU17" s="13">
        <f t="shared" si="24"/>
        <v>1368.192</v>
      </c>
      <c r="AV17" s="13">
        <f t="shared" si="24"/>
        <v>4007.8080000000004</v>
      </c>
      <c r="AW17" s="13">
        <f t="shared" si="24"/>
        <v>428.73600000000005</v>
      </c>
      <c r="AX17" s="13">
        <f t="shared" si="24"/>
        <v>3196.704</v>
      </c>
      <c r="AY17" s="13">
        <f t="shared" si="24"/>
        <v>2618.784</v>
      </c>
      <c r="AZ17" s="13">
        <f t="shared" si="24"/>
        <v>2448.768</v>
      </c>
      <c r="BA17" s="14" t="s">
        <v>9</v>
      </c>
      <c r="BB17" s="12">
        <v>6.63867871352785</v>
      </c>
      <c r="BC17" s="5">
        <v>0.56</v>
      </c>
      <c r="BD17" s="13">
        <f aca="true" t="shared" si="25" ref="BD17:BJ17">$BC$17*$B$45*BD39</f>
        <v>1374.912</v>
      </c>
      <c r="BE17" s="13">
        <f t="shared" si="25"/>
        <v>3995.7120000000004</v>
      </c>
      <c r="BF17" s="13">
        <f t="shared" si="25"/>
        <v>3645.6000000000004</v>
      </c>
      <c r="BG17" s="13">
        <f t="shared" si="25"/>
        <v>4268.544000000001</v>
      </c>
      <c r="BH17" s="13">
        <f t="shared" si="25"/>
        <v>1145.7600000000002</v>
      </c>
      <c r="BI17" s="13">
        <f t="shared" si="25"/>
        <v>7878.528000000001</v>
      </c>
      <c r="BJ17" s="13">
        <f t="shared" si="25"/>
        <v>3753.7920000000004</v>
      </c>
      <c r="BK17" s="14" t="s">
        <v>9</v>
      </c>
      <c r="BL17" s="12">
        <v>6.63867871352785</v>
      </c>
      <c r="BM17" s="5">
        <v>0.56</v>
      </c>
      <c r="BN17" s="13">
        <f aca="true" t="shared" si="26" ref="BN17:BT17">$BM$17*$B$45*BN39</f>
        <v>3865.3440000000005</v>
      </c>
      <c r="BO17" s="13">
        <f t="shared" si="26"/>
        <v>3835.1040000000007</v>
      </c>
      <c r="BP17" s="13">
        <f t="shared" si="26"/>
        <v>3841.8240000000005</v>
      </c>
      <c r="BQ17" s="13">
        <f t="shared" si="26"/>
        <v>3773.9520000000007</v>
      </c>
      <c r="BR17" s="13">
        <f t="shared" si="26"/>
        <v>3927.168</v>
      </c>
      <c r="BS17" s="13">
        <f t="shared" si="26"/>
        <v>4022.5920000000006</v>
      </c>
      <c r="BT17" s="13">
        <f t="shared" si="26"/>
        <v>4095.8400000000006</v>
      </c>
      <c r="BU17" s="14" t="s">
        <v>9</v>
      </c>
      <c r="BV17" s="12">
        <v>6.63867871352785</v>
      </c>
      <c r="BW17" s="5">
        <v>0.56</v>
      </c>
      <c r="BX17" s="13">
        <f>$BW$17*$B$45*BX39</f>
        <v>3673.1520000000005</v>
      </c>
      <c r="BY17" s="14" t="s">
        <v>9</v>
      </c>
      <c r="BZ17" s="12">
        <v>6.63867871352785</v>
      </c>
      <c r="CA17" s="5">
        <v>0.36</v>
      </c>
      <c r="CB17" s="13">
        <f aca="true" t="shared" si="27" ref="CB17:CU17">$CA$17*CB39*$B$45</f>
        <v>1967.328</v>
      </c>
      <c r="CC17" s="13">
        <f t="shared" si="27"/>
        <v>2306.8799999999997</v>
      </c>
      <c r="CD17" s="13">
        <f t="shared" si="27"/>
        <v>2127.6</v>
      </c>
      <c r="CE17" s="13">
        <f t="shared" si="27"/>
        <v>2553.12</v>
      </c>
      <c r="CF17" s="13">
        <f t="shared" si="27"/>
        <v>2612.736</v>
      </c>
      <c r="CG17" s="13">
        <f t="shared" si="27"/>
        <v>2601.9359999999997</v>
      </c>
      <c r="CH17" s="13">
        <f t="shared" si="27"/>
        <v>2588.9759999999997</v>
      </c>
      <c r="CI17" s="13">
        <f t="shared" si="27"/>
        <v>2315.5199999999995</v>
      </c>
      <c r="CJ17" s="13">
        <f t="shared" si="27"/>
        <v>3192.4799999999996</v>
      </c>
      <c r="CK17" s="13">
        <f t="shared" si="27"/>
        <v>2557.008</v>
      </c>
      <c r="CL17" s="13">
        <f t="shared" si="27"/>
        <v>2335.3920000000003</v>
      </c>
      <c r="CM17" s="13">
        <f t="shared" si="27"/>
        <v>795.3119999999999</v>
      </c>
      <c r="CN17" s="13">
        <f t="shared" si="27"/>
        <v>2478.816</v>
      </c>
      <c r="CO17" s="13">
        <f t="shared" si="27"/>
        <v>2391.12</v>
      </c>
      <c r="CP17" s="13">
        <f t="shared" si="27"/>
        <v>2058.48</v>
      </c>
      <c r="CQ17" s="13">
        <f t="shared" si="27"/>
        <v>2838.672</v>
      </c>
      <c r="CR17" s="13">
        <f t="shared" si="27"/>
        <v>2046.8159999999998</v>
      </c>
      <c r="CS17" s="13">
        <f t="shared" si="27"/>
        <v>3664.656</v>
      </c>
      <c r="CT17" s="13">
        <f t="shared" si="27"/>
        <v>3506.544</v>
      </c>
      <c r="CU17" s="13">
        <f t="shared" si="27"/>
        <v>3093.5519999999997</v>
      </c>
      <c r="CV17" s="14" t="s">
        <v>9</v>
      </c>
      <c r="CW17" s="12">
        <v>6.63867871352785</v>
      </c>
      <c r="CX17" s="5">
        <v>0.36</v>
      </c>
      <c r="CY17" s="13">
        <f>$CX$17*CY39*$B$45</f>
        <v>2490.048</v>
      </c>
      <c r="CZ17" s="13">
        <f>$CX$17*CZ39*$B$45</f>
        <v>2634.768</v>
      </c>
      <c r="DA17" s="13">
        <f>$CX$17*DA39*$B$45</f>
        <v>2528.4959999999996</v>
      </c>
      <c r="DB17" s="13">
        <f>$CX$17*DB39*$B$45</f>
        <v>2542.752</v>
      </c>
    </row>
    <row r="18" spans="1:106" ht="12.75">
      <c r="A18" s="40" t="s">
        <v>17</v>
      </c>
      <c r="B18" s="40"/>
      <c r="C18" s="40"/>
      <c r="D18" s="40"/>
      <c r="E18" s="40"/>
      <c r="F18" s="40"/>
      <c r="G18" s="14" t="s">
        <v>9</v>
      </c>
      <c r="H18" s="12">
        <v>23.528449933686996</v>
      </c>
      <c r="I18" s="5">
        <v>0.56</v>
      </c>
      <c r="J18" s="13">
        <f aca="true" t="shared" si="28" ref="J18:P18">$I$18*$B$45*J39</f>
        <v>2725.6320000000005</v>
      </c>
      <c r="K18" s="13">
        <f t="shared" si="28"/>
        <v>2766.6240000000003</v>
      </c>
      <c r="L18" s="13">
        <f t="shared" si="28"/>
        <v>2972.9280000000003</v>
      </c>
      <c r="M18" s="13">
        <f t="shared" si="28"/>
        <v>3798.8160000000003</v>
      </c>
      <c r="N18" s="13">
        <f t="shared" si="28"/>
        <v>3167.808</v>
      </c>
      <c r="O18" s="13">
        <f t="shared" si="28"/>
        <v>2717.568</v>
      </c>
      <c r="P18" s="13">
        <f t="shared" si="28"/>
        <v>4781.280000000001</v>
      </c>
      <c r="Q18" s="13">
        <f>$I$18*$B$45*Q39</f>
        <v>2255.2320000000004</v>
      </c>
      <c r="R18" s="13">
        <f>$I$18*$B$45*R39</f>
        <v>2217.6000000000004</v>
      </c>
      <c r="S18" s="13">
        <f>$I$18*$B$45*S39</f>
        <v>3892.896</v>
      </c>
      <c r="T18" s="14" t="s">
        <v>9</v>
      </c>
      <c r="U18" s="12">
        <v>23.528449933686996</v>
      </c>
      <c r="V18" s="5">
        <v>0.56</v>
      </c>
      <c r="W18" s="13">
        <f>$V$18*W39*$B$45</f>
        <v>891.072</v>
      </c>
      <c r="X18" s="13">
        <f>$V$18*X39*$B$45</f>
        <v>1270.752</v>
      </c>
      <c r="Y18" s="13">
        <f>$V$18*Y39*$B$45</f>
        <v>3646.272000000001</v>
      </c>
      <c r="Z18" s="14" t="s">
        <v>9</v>
      </c>
      <c r="AA18" s="12">
        <v>23.528449933686996</v>
      </c>
      <c r="AB18" s="32">
        <v>0.37</v>
      </c>
      <c r="AC18" s="13">
        <f>$AB$18*$B$45*AC39</f>
        <v>2567.208</v>
      </c>
      <c r="AD18" s="14" t="s">
        <v>9</v>
      </c>
      <c r="AE18" s="12">
        <v>23.528449933686996</v>
      </c>
      <c r="AF18" s="5">
        <v>0.37</v>
      </c>
      <c r="AG18" s="13">
        <f>$AF$18*$B$45*AG39</f>
        <v>1879.0079999999998</v>
      </c>
      <c r="AH18" s="13">
        <f>$AF$18*$B$45*AH39</f>
        <v>2301.6959999999995</v>
      </c>
      <c r="AI18" s="13">
        <f>$AF$18*$B$45*AI39</f>
        <v>2690.64</v>
      </c>
      <c r="AJ18" s="14" t="s">
        <v>9</v>
      </c>
      <c r="AK18" s="12">
        <v>23.528449933686996</v>
      </c>
      <c r="AL18" s="5">
        <v>0.37</v>
      </c>
      <c r="AM18" s="13">
        <f aca="true" t="shared" si="29" ref="AM18:AZ18">$AL$18*$B$45*AM39</f>
        <v>2720.8319999999994</v>
      </c>
      <c r="AN18" s="13">
        <f t="shared" si="29"/>
        <v>2656.008</v>
      </c>
      <c r="AO18" s="13">
        <f t="shared" si="29"/>
        <v>2466.4199999999996</v>
      </c>
      <c r="AP18" s="13">
        <f t="shared" si="29"/>
        <v>3261.18</v>
      </c>
      <c r="AQ18" s="13">
        <f t="shared" si="29"/>
        <v>2561.8799999999997</v>
      </c>
      <c r="AR18" s="13">
        <f t="shared" si="29"/>
        <v>2515.2599999999998</v>
      </c>
      <c r="AS18" s="13">
        <f t="shared" si="29"/>
        <v>3270.948</v>
      </c>
      <c r="AT18" s="13">
        <f t="shared" si="29"/>
        <v>2977.464</v>
      </c>
      <c r="AU18" s="13">
        <f t="shared" si="29"/>
        <v>903.9839999999999</v>
      </c>
      <c r="AV18" s="13">
        <f t="shared" si="29"/>
        <v>2648.0159999999996</v>
      </c>
      <c r="AW18" s="13">
        <f t="shared" si="29"/>
        <v>283.27199999999993</v>
      </c>
      <c r="AX18" s="13">
        <f t="shared" si="29"/>
        <v>2112.1079999999997</v>
      </c>
      <c r="AY18" s="13">
        <f t="shared" si="29"/>
        <v>1730.2679999999998</v>
      </c>
      <c r="AZ18" s="13">
        <f t="shared" si="29"/>
        <v>1617.9359999999997</v>
      </c>
      <c r="BA18" s="14" t="s">
        <v>9</v>
      </c>
      <c r="BB18" s="12">
        <v>23.528449933686996</v>
      </c>
      <c r="BC18" s="5">
        <v>0.56</v>
      </c>
      <c r="BD18" s="13">
        <f aca="true" t="shared" si="30" ref="BD18:BJ18">$BC$18*$B$45*BD39</f>
        <v>1374.912</v>
      </c>
      <c r="BE18" s="13">
        <f t="shared" si="30"/>
        <v>3995.7120000000004</v>
      </c>
      <c r="BF18" s="13">
        <f t="shared" si="30"/>
        <v>3645.6000000000004</v>
      </c>
      <c r="BG18" s="13">
        <f t="shared" si="30"/>
        <v>4268.544000000001</v>
      </c>
      <c r="BH18" s="13">
        <f t="shared" si="30"/>
        <v>1145.7600000000002</v>
      </c>
      <c r="BI18" s="13">
        <f t="shared" si="30"/>
        <v>7878.528000000001</v>
      </c>
      <c r="BJ18" s="13">
        <f t="shared" si="30"/>
        <v>3753.7920000000004</v>
      </c>
      <c r="BK18" s="14" t="s">
        <v>9</v>
      </c>
      <c r="BL18" s="12">
        <v>23.528449933686996</v>
      </c>
      <c r="BM18" s="5">
        <v>0.37</v>
      </c>
      <c r="BN18" s="13">
        <f aca="true" t="shared" si="31" ref="BN18:BT18">$BM$18*$B$45*BN39</f>
        <v>2553.888</v>
      </c>
      <c r="BO18" s="13">
        <f t="shared" si="31"/>
        <v>2533.908</v>
      </c>
      <c r="BP18" s="13">
        <f t="shared" si="31"/>
        <v>2538.348</v>
      </c>
      <c r="BQ18" s="13">
        <f t="shared" si="31"/>
        <v>2493.504</v>
      </c>
      <c r="BR18" s="13">
        <f t="shared" si="31"/>
        <v>2594.7359999999994</v>
      </c>
      <c r="BS18" s="13">
        <f t="shared" si="31"/>
        <v>2657.7839999999997</v>
      </c>
      <c r="BT18" s="13">
        <f t="shared" si="31"/>
        <v>2706.18</v>
      </c>
      <c r="BU18" s="14" t="s">
        <v>9</v>
      </c>
      <c r="BV18" s="12">
        <v>23.528449933686996</v>
      </c>
      <c r="BW18" s="5">
        <v>0.56</v>
      </c>
      <c r="BX18" s="13">
        <f>$BW$18*$B$45*BX39</f>
        <v>3673.1520000000005</v>
      </c>
      <c r="BY18" s="14" t="s">
        <v>9</v>
      </c>
      <c r="BZ18" s="12">
        <v>23.528449933686996</v>
      </c>
      <c r="CA18" s="5">
        <v>0.56</v>
      </c>
      <c r="CB18" s="13">
        <f aca="true" t="shared" si="32" ref="CB18:CU18">$CA$18*CB39*$B$45</f>
        <v>3060.288</v>
      </c>
      <c r="CC18" s="13">
        <f t="shared" si="32"/>
        <v>3588.4800000000005</v>
      </c>
      <c r="CD18" s="13">
        <f t="shared" si="32"/>
        <v>3309.6000000000004</v>
      </c>
      <c r="CE18" s="13">
        <f t="shared" si="32"/>
        <v>3971.5200000000004</v>
      </c>
      <c r="CF18" s="13">
        <f t="shared" si="32"/>
        <v>4064.256</v>
      </c>
      <c r="CG18" s="13">
        <f t="shared" si="32"/>
        <v>4047.456</v>
      </c>
      <c r="CH18" s="13">
        <f t="shared" si="32"/>
        <v>4027.2960000000003</v>
      </c>
      <c r="CI18" s="13">
        <f t="shared" si="32"/>
        <v>3601.92</v>
      </c>
      <c r="CJ18" s="13">
        <f t="shared" si="32"/>
        <v>4966.08</v>
      </c>
      <c r="CK18" s="13">
        <f t="shared" si="32"/>
        <v>3977.568</v>
      </c>
      <c r="CL18" s="13">
        <f t="shared" si="32"/>
        <v>3632.8320000000003</v>
      </c>
      <c r="CM18" s="13">
        <f t="shared" si="32"/>
        <v>1237.152</v>
      </c>
      <c r="CN18" s="13">
        <f t="shared" si="32"/>
        <v>3855.9360000000006</v>
      </c>
      <c r="CO18" s="13">
        <f t="shared" si="32"/>
        <v>3719.5200000000004</v>
      </c>
      <c r="CP18" s="13">
        <f t="shared" si="32"/>
        <v>3202.0800000000004</v>
      </c>
      <c r="CQ18" s="13">
        <f t="shared" si="32"/>
        <v>4415.712</v>
      </c>
      <c r="CR18" s="13">
        <f t="shared" si="32"/>
        <v>3183.9360000000006</v>
      </c>
      <c r="CS18" s="13">
        <f t="shared" si="32"/>
        <v>5700.576</v>
      </c>
      <c r="CT18" s="13">
        <f t="shared" si="32"/>
        <v>5454.624000000001</v>
      </c>
      <c r="CU18" s="13">
        <f t="shared" si="32"/>
        <v>4812.192000000001</v>
      </c>
      <c r="CV18" s="14" t="s">
        <v>9</v>
      </c>
      <c r="CW18" s="12">
        <v>23.528449933686996</v>
      </c>
      <c r="CX18" s="5">
        <v>0.37</v>
      </c>
      <c r="CY18" s="13">
        <f>$CX$18*CY39*$B$45</f>
        <v>2559.216</v>
      </c>
      <c r="CZ18" s="13">
        <f>$CX$18*CZ39*$B$45</f>
        <v>2707.9559999999997</v>
      </c>
      <c r="DA18" s="13">
        <f>$CX$18*DA39*$B$45</f>
        <v>2598.732</v>
      </c>
      <c r="DB18" s="13">
        <f>$CX$18*DB39*$B$45</f>
        <v>2613.384</v>
      </c>
    </row>
    <row r="19" spans="1:106" ht="12.75">
      <c r="A19" s="40" t="s">
        <v>18</v>
      </c>
      <c r="B19" s="40"/>
      <c r="C19" s="40"/>
      <c r="D19" s="40"/>
      <c r="E19" s="40"/>
      <c r="F19" s="40"/>
      <c r="G19" s="14" t="s">
        <v>9</v>
      </c>
      <c r="H19" s="12">
        <v>0.40813328912466834</v>
      </c>
      <c r="I19" s="5">
        <v>0.27</v>
      </c>
      <c r="J19" s="13">
        <f aca="true" t="shared" si="33" ref="J19:P19">$I$19*$B$45*J39</f>
        <v>1314.1440000000002</v>
      </c>
      <c r="K19" s="13">
        <f t="shared" si="33"/>
        <v>1333.9080000000001</v>
      </c>
      <c r="L19" s="13">
        <f t="shared" si="33"/>
        <v>1433.376</v>
      </c>
      <c r="M19" s="13">
        <f t="shared" si="33"/>
        <v>1831.572</v>
      </c>
      <c r="N19" s="13">
        <f t="shared" si="33"/>
        <v>1527.336</v>
      </c>
      <c r="O19" s="13">
        <f t="shared" si="33"/>
        <v>1310.256</v>
      </c>
      <c r="P19" s="13">
        <f t="shared" si="33"/>
        <v>2305.26</v>
      </c>
      <c r="Q19" s="13">
        <f>$I$19*$B$45*Q39</f>
        <v>1087.344</v>
      </c>
      <c r="R19" s="13">
        <f>$I$19*$B$45*R39</f>
        <v>1069.2</v>
      </c>
      <c r="S19" s="13">
        <f>$I$19*$B$45*S39</f>
        <v>1876.932</v>
      </c>
      <c r="T19" s="14" t="s">
        <v>9</v>
      </c>
      <c r="U19" s="12">
        <v>0.40813328912466834</v>
      </c>
      <c r="V19" s="5">
        <v>0.27</v>
      </c>
      <c r="W19" s="13">
        <f>$V$19*W39*$B$45</f>
        <v>429.624</v>
      </c>
      <c r="X19" s="13">
        <f>$V$19*X39*$B$45</f>
        <v>612.684</v>
      </c>
      <c r="Y19" s="13">
        <f>$V$19*Y39*$B$45</f>
        <v>1758.0240000000001</v>
      </c>
      <c r="Z19" s="14" t="s">
        <v>9</v>
      </c>
      <c r="AA19" s="12">
        <v>0.40813328912466834</v>
      </c>
      <c r="AB19" s="32">
        <v>0.28</v>
      </c>
      <c r="AC19" s="13">
        <f>$AB$19*$B$45*AC39</f>
        <v>1942.7520000000004</v>
      </c>
      <c r="AD19" s="14" t="s">
        <v>9</v>
      </c>
      <c r="AE19" s="12">
        <v>0.40813328912466834</v>
      </c>
      <c r="AF19" s="5">
        <v>0.28</v>
      </c>
      <c r="AG19" s="13">
        <f>$AF$19*$B$45*AG39</f>
        <v>1421.952</v>
      </c>
      <c r="AH19" s="13">
        <f>$AF$19*$B$45*AH39</f>
        <v>1741.824</v>
      </c>
      <c r="AI19" s="13">
        <f>$AF$19*$B$45*AI39</f>
        <v>2036.16</v>
      </c>
      <c r="AJ19" s="14" t="s">
        <v>9</v>
      </c>
      <c r="AK19" s="12">
        <v>0.40813328912466834</v>
      </c>
      <c r="AL19" s="5">
        <v>0.28</v>
      </c>
      <c r="AM19" s="13">
        <f aca="true" t="shared" si="34" ref="AM19:AZ19">$AL$19*$B$45*AM39</f>
        <v>2059.0080000000003</v>
      </c>
      <c r="AN19" s="13">
        <f t="shared" si="34"/>
        <v>2009.9520000000005</v>
      </c>
      <c r="AO19" s="13">
        <f t="shared" si="34"/>
        <v>1866.4800000000002</v>
      </c>
      <c r="AP19" s="13">
        <f t="shared" si="34"/>
        <v>2467.92</v>
      </c>
      <c r="AQ19" s="13">
        <f t="shared" si="34"/>
        <v>1938.7200000000003</v>
      </c>
      <c r="AR19" s="13">
        <f t="shared" si="34"/>
        <v>1903.4400000000003</v>
      </c>
      <c r="AS19" s="13">
        <f t="shared" si="34"/>
        <v>2475.3120000000004</v>
      </c>
      <c r="AT19" s="13">
        <f t="shared" si="34"/>
        <v>2253.2160000000003</v>
      </c>
      <c r="AU19" s="13">
        <f t="shared" si="34"/>
        <v>684.096</v>
      </c>
      <c r="AV19" s="13">
        <f t="shared" si="34"/>
        <v>2003.9040000000002</v>
      </c>
      <c r="AW19" s="13">
        <f t="shared" si="34"/>
        <v>214.36800000000002</v>
      </c>
      <c r="AX19" s="13">
        <f t="shared" si="34"/>
        <v>1598.352</v>
      </c>
      <c r="AY19" s="13">
        <f t="shared" si="34"/>
        <v>1309.392</v>
      </c>
      <c r="AZ19" s="13">
        <f t="shared" si="34"/>
        <v>1224.384</v>
      </c>
      <c r="BA19" s="14" t="s">
        <v>9</v>
      </c>
      <c r="BB19" s="12">
        <v>0.40813328912466834</v>
      </c>
      <c r="BC19" s="5">
        <v>0.27</v>
      </c>
      <c r="BD19" s="13">
        <f aca="true" t="shared" si="35" ref="BD19:BJ19">$BC$19*$B$45*BD39</f>
        <v>662.904</v>
      </c>
      <c r="BE19" s="13">
        <f t="shared" si="35"/>
        <v>1926.5040000000001</v>
      </c>
      <c r="BF19" s="13">
        <f t="shared" si="35"/>
        <v>1757.7</v>
      </c>
      <c r="BG19" s="13">
        <f t="shared" si="35"/>
        <v>2058.0480000000002</v>
      </c>
      <c r="BH19" s="13">
        <f t="shared" si="35"/>
        <v>552.4200000000001</v>
      </c>
      <c r="BI19" s="13">
        <f t="shared" si="35"/>
        <v>3798.5760000000005</v>
      </c>
      <c r="BJ19" s="13">
        <f t="shared" si="35"/>
        <v>1809.8640000000003</v>
      </c>
      <c r="BK19" s="14" t="s">
        <v>9</v>
      </c>
      <c r="BL19" s="12">
        <v>0.40813328912466834</v>
      </c>
      <c r="BM19" s="5">
        <v>0.28</v>
      </c>
      <c r="BN19" s="13">
        <f aca="true" t="shared" si="36" ref="BN19:BT19">$BM$19*$B$45*BN39</f>
        <v>1932.6720000000003</v>
      </c>
      <c r="BO19" s="13">
        <f t="shared" si="36"/>
        <v>1917.5520000000004</v>
      </c>
      <c r="BP19" s="13">
        <f t="shared" si="36"/>
        <v>1920.9120000000003</v>
      </c>
      <c r="BQ19" s="13">
        <f t="shared" si="36"/>
        <v>1886.9760000000003</v>
      </c>
      <c r="BR19" s="13">
        <f t="shared" si="36"/>
        <v>1963.584</v>
      </c>
      <c r="BS19" s="13">
        <f t="shared" si="36"/>
        <v>2011.2960000000003</v>
      </c>
      <c r="BT19" s="13">
        <f t="shared" si="36"/>
        <v>2047.9200000000003</v>
      </c>
      <c r="BU19" s="14" t="s">
        <v>9</v>
      </c>
      <c r="BV19" s="12">
        <v>0.40813328912466834</v>
      </c>
      <c r="BW19" s="5">
        <v>0.27</v>
      </c>
      <c r="BX19" s="13">
        <f>$BW$19*$B$45*BX39</f>
        <v>1770.9840000000002</v>
      </c>
      <c r="BY19" s="14" t="s">
        <v>9</v>
      </c>
      <c r="BZ19" s="12">
        <v>0.40813328912466834</v>
      </c>
      <c r="CA19" s="5">
        <v>0.21</v>
      </c>
      <c r="CB19" s="13">
        <f aca="true" t="shared" si="37" ref="CB19:CU19">$CA$19*CB39*$B$45</f>
        <v>1147.6079999999997</v>
      </c>
      <c r="CC19" s="13">
        <f t="shared" si="37"/>
        <v>1345.68</v>
      </c>
      <c r="CD19" s="13">
        <f t="shared" si="37"/>
        <v>1241.1</v>
      </c>
      <c r="CE19" s="13">
        <f t="shared" si="37"/>
        <v>1489.32</v>
      </c>
      <c r="CF19" s="13">
        <f t="shared" si="37"/>
        <v>1524.0959999999998</v>
      </c>
      <c r="CG19" s="13">
        <f t="shared" si="37"/>
        <v>1517.7959999999998</v>
      </c>
      <c r="CH19" s="13">
        <f t="shared" si="37"/>
        <v>1510.2359999999999</v>
      </c>
      <c r="CI19" s="13">
        <f t="shared" si="37"/>
        <v>1350.72</v>
      </c>
      <c r="CJ19" s="13">
        <f t="shared" si="37"/>
        <v>1862.28</v>
      </c>
      <c r="CK19" s="13">
        <f t="shared" si="37"/>
        <v>1491.588</v>
      </c>
      <c r="CL19" s="13">
        <f t="shared" si="37"/>
        <v>1362.312</v>
      </c>
      <c r="CM19" s="13">
        <f t="shared" si="37"/>
        <v>463.9319999999999</v>
      </c>
      <c r="CN19" s="13">
        <f t="shared" si="37"/>
        <v>1445.9759999999999</v>
      </c>
      <c r="CO19" s="13">
        <f t="shared" si="37"/>
        <v>1394.82</v>
      </c>
      <c r="CP19" s="13">
        <f t="shared" si="37"/>
        <v>1200.78</v>
      </c>
      <c r="CQ19" s="13">
        <f t="shared" si="37"/>
        <v>1655.8920000000003</v>
      </c>
      <c r="CR19" s="13">
        <f t="shared" si="37"/>
        <v>1193.976</v>
      </c>
      <c r="CS19" s="13">
        <f t="shared" si="37"/>
        <v>2137.7159999999994</v>
      </c>
      <c r="CT19" s="13">
        <f t="shared" si="37"/>
        <v>2045.484</v>
      </c>
      <c r="CU19" s="13">
        <f t="shared" si="37"/>
        <v>1804.5720000000001</v>
      </c>
      <c r="CV19" s="14" t="s">
        <v>9</v>
      </c>
      <c r="CW19" s="12">
        <v>0.40813328912466834</v>
      </c>
      <c r="CX19" s="5">
        <v>0.28</v>
      </c>
      <c r="CY19" s="13">
        <f>$CX$19*CY39*$B$45</f>
        <v>1936.704</v>
      </c>
      <c r="CZ19" s="13">
        <f>$CX$19*CZ39*$B$45</f>
        <v>2049.264</v>
      </c>
      <c r="DA19" s="13">
        <f>$CX$19*DA39*$B$45</f>
        <v>1966.6080000000002</v>
      </c>
      <c r="DB19" s="13">
        <f>$CX$19*DB39*$B$45</f>
        <v>1977.6960000000004</v>
      </c>
    </row>
    <row r="20" spans="1:106" ht="43.5" customHeight="1">
      <c r="A20" s="40" t="s">
        <v>29</v>
      </c>
      <c r="B20" s="40"/>
      <c r="C20" s="40"/>
      <c r="D20" s="40"/>
      <c r="E20" s="40"/>
      <c r="F20" s="40"/>
      <c r="G20" s="16" t="s">
        <v>19</v>
      </c>
      <c r="H20" s="12">
        <v>12.083350464190978</v>
      </c>
      <c r="I20" s="5">
        <v>0.66</v>
      </c>
      <c r="J20" s="13">
        <f aca="true" t="shared" si="38" ref="J20:P20">$I$20*$B$45*J39</f>
        <v>3212.3520000000003</v>
      </c>
      <c r="K20" s="13">
        <f t="shared" si="38"/>
        <v>3260.6639999999998</v>
      </c>
      <c r="L20" s="13">
        <f t="shared" si="38"/>
        <v>3503.808</v>
      </c>
      <c r="M20" s="13">
        <f t="shared" si="38"/>
        <v>4477.1759999999995</v>
      </c>
      <c r="N20" s="13">
        <f t="shared" si="38"/>
        <v>3733.488</v>
      </c>
      <c r="O20" s="13">
        <f t="shared" si="38"/>
        <v>3202.848</v>
      </c>
      <c r="P20" s="13">
        <f t="shared" si="38"/>
        <v>5635.08</v>
      </c>
      <c r="Q20" s="13">
        <f>$I$20*$B$45*Q39</f>
        <v>2657.952</v>
      </c>
      <c r="R20" s="13">
        <f>$I$20*$B$45*R39</f>
        <v>2613.6</v>
      </c>
      <c r="S20" s="13">
        <f>$I$20*$B$45*S39</f>
        <v>4588.056</v>
      </c>
      <c r="T20" s="16" t="s">
        <v>19</v>
      </c>
      <c r="U20" s="12">
        <v>12.083350464190978</v>
      </c>
      <c r="V20" s="5">
        <v>0.66</v>
      </c>
      <c r="W20" s="13">
        <f>$V$20*W39*$B$45</f>
        <v>1050.192</v>
      </c>
      <c r="X20" s="13">
        <f>$V$20*X39*$B$45</f>
        <v>1497.672</v>
      </c>
      <c r="Y20" s="13">
        <f>$V$20*Y39*$B$45</f>
        <v>4297.392000000001</v>
      </c>
      <c r="Z20" s="16" t="s">
        <v>19</v>
      </c>
      <c r="AA20" s="12">
        <v>12.083350464190978</v>
      </c>
      <c r="AB20" s="32">
        <v>0.68</v>
      </c>
      <c r="AC20" s="13">
        <f>$AB$20*$B$45*AC39</f>
        <v>4718.112</v>
      </c>
      <c r="AD20" s="16" t="s">
        <v>19</v>
      </c>
      <c r="AE20" s="12">
        <v>12.083350464190978</v>
      </c>
      <c r="AF20" s="5">
        <v>0.68</v>
      </c>
      <c r="AG20" s="13">
        <f>$AF$20*$B$45*AG39</f>
        <v>3453.312</v>
      </c>
      <c r="AH20" s="13">
        <f>$AF$20*$B$45*AH39</f>
        <v>4230.144</v>
      </c>
      <c r="AI20" s="13">
        <f>$AF$20*$B$45*AI39</f>
        <v>4944.96</v>
      </c>
      <c r="AJ20" s="16" t="s">
        <v>19</v>
      </c>
      <c r="AK20" s="12">
        <v>12.083350464190978</v>
      </c>
      <c r="AL20" s="5">
        <v>0.68</v>
      </c>
      <c r="AM20" s="13">
        <f aca="true" t="shared" si="39" ref="AM20:AZ20">$AL$20*$B$45*AM39</f>
        <v>5000.447999999999</v>
      </c>
      <c r="AN20" s="13">
        <f t="shared" si="39"/>
        <v>4881.312000000001</v>
      </c>
      <c r="AO20" s="13">
        <f t="shared" si="39"/>
        <v>4532.88</v>
      </c>
      <c r="AP20" s="13">
        <f t="shared" si="39"/>
        <v>5993.52</v>
      </c>
      <c r="AQ20" s="13">
        <f t="shared" si="39"/>
        <v>4708.32</v>
      </c>
      <c r="AR20" s="13">
        <f t="shared" si="39"/>
        <v>4622.64</v>
      </c>
      <c r="AS20" s="13">
        <f t="shared" si="39"/>
        <v>6011.472000000001</v>
      </c>
      <c r="AT20" s="13">
        <f t="shared" si="39"/>
        <v>5472.0960000000005</v>
      </c>
      <c r="AU20" s="13">
        <f t="shared" si="39"/>
        <v>1661.376</v>
      </c>
      <c r="AV20" s="13">
        <f t="shared" si="39"/>
        <v>4866.624</v>
      </c>
      <c r="AW20" s="13">
        <f t="shared" si="39"/>
        <v>520.608</v>
      </c>
      <c r="AX20" s="13">
        <f t="shared" si="39"/>
        <v>3881.712</v>
      </c>
      <c r="AY20" s="13">
        <f t="shared" si="39"/>
        <v>3179.9519999999998</v>
      </c>
      <c r="AZ20" s="13">
        <f t="shared" si="39"/>
        <v>2973.504</v>
      </c>
      <c r="BA20" s="16" t="s">
        <v>19</v>
      </c>
      <c r="BB20" s="12">
        <v>12.083350464190978</v>
      </c>
      <c r="BC20" s="5">
        <v>0.66</v>
      </c>
      <c r="BD20" s="13">
        <f aca="true" t="shared" si="40" ref="BD20:BJ20">$BC$20*$B$45*BD39</f>
        <v>1620.432</v>
      </c>
      <c r="BE20" s="13">
        <f t="shared" si="40"/>
        <v>4709.232</v>
      </c>
      <c r="BF20" s="13">
        <f t="shared" si="40"/>
        <v>4296.6</v>
      </c>
      <c r="BG20" s="13">
        <f t="shared" si="40"/>
        <v>5030.784000000001</v>
      </c>
      <c r="BH20" s="13">
        <f t="shared" si="40"/>
        <v>1350.36</v>
      </c>
      <c r="BI20" s="13">
        <f t="shared" si="40"/>
        <v>9285.408000000001</v>
      </c>
      <c r="BJ20" s="13">
        <f t="shared" si="40"/>
        <v>4424.112</v>
      </c>
      <c r="BK20" s="16" t="s">
        <v>19</v>
      </c>
      <c r="BL20" s="12">
        <v>12.083350464190978</v>
      </c>
      <c r="BM20" s="5">
        <v>0.68</v>
      </c>
      <c r="BN20" s="13">
        <f aca="true" t="shared" si="41" ref="BN20:BT20">$BM$20*$B$45*BN39</f>
        <v>4693.6320000000005</v>
      </c>
      <c r="BO20" s="13">
        <f t="shared" si="41"/>
        <v>4656.912</v>
      </c>
      <c r="BP20" s="13">
        <f t="shared" si="41"/>
        <v>4665.072</v>
      </c>
      <c r="BQ20" s="13">
        <f t="shared" si="41"/>
        <v>4582.656</v>
      </c>
      <c r="BR20" s="13">
        <f t="shared" si="41"/>
        <v>4768.704</v>
      </c>
      <c r="BS20" s="13">
        <f t="shared" si="41"/>
        <v>4884.576</v>
      </c>
      <c r="BT20" s="13">
        <f t="shared" si="41"/>
        <v>4973.52</v>
      </c>
      <c r="BU20" s="16" t="s">
        <v>19</v>
      </c>
      <c r="BV20" s="12">
        <v>12.083350464190978</v>
      </c>
      <c r="BW20" s="5">
        <v>0.66</v>
      </c>
      <c r="BX20" s="13">
        <f>$BW$20*$B$45*BX39</f>
        <v>4329.072</v>
      </c>
      <c r="BY20" s="16" t="s">
        <v>19</v>
      </c>
      <c r="BZ20" s="12">
        <v>12.083350464190978</v>
      </c>
      <c r="CA20" s="5">
        <v>0.22</v>
      </c>
      <c r="CB20" s="13">
        <f aca="true" t="shared" si="42" ref="CB20:CU20">$CA$20*CB39*$B$45</f>
        <v>1202.256</v>
      </c>
      <c r="CC20" s="13">
        <f t="shared" si="42"/>
        <v>1409.76</v>
      </c>
      <c r="CD20" s="13">
        <f t="shared" si="42"/>
        <v>1300.1999999999998</v>
      </c>
      <c r="CE20" s="13">
        <f t="shared" si="42"/>
        <v>1560.2400000000002</v>
      </c>
      <c r="CF20" s="13">
        <f t="shared" si="42"/>
        <v>1596.6719999999998</v>
      </c>
      <c r="CG20" s="13">
        <f t="shared" si="42"/>
        <v>1590.0720000000001</v>
      </c>
      <c r="CH20" s="13">
        <f t="shared" si="42"/>
        <v>1582.152</v>
      </c>
      <c r="CI20" s="13">
        <f t="shared" si="42"/>
        <v>1415.04</v>
      </c>
      <c r="CJ20" s="13">
        <f t="shared" si="42"/>
        <v>1950.96</v>
      </c>
      <c r="CK20" s="13">
        <f t="shared" si="42"/>
        <v>1562.616</v>
      </c>
      <c r="CL20" s="13">
        <f t="shared" si="42"/>
        <v>1427.184</v>
      </c>
      <c r="CM20" s="13">
        <f t="shared" si="42"/>
        <v>486.024</v>
      </c>
      <c r="CN20" s="13">
        <f t="shared" si="42"/>
        <v>1514.8319999999999</v>
      </c>
      <c r="CO20" s="13">
        <f t="shared" si="42"/>
        <v>1461.24</v>
      </c>
      <c r="CP20" s="13">
        <f t="shared" si="42"/>
        <v>1257.96</v>
      </c>
      <c r="CQ20" s="13">
        <f t="shared" si="42"/>
        <v>1734.7440000000001</v>
      </c>
      <c r="CR20" s="13">
        <f t="shared" si="42"/>
        <v>1250.832</v>
      </c>
      <c r="CS20" s="13">
        <f t="shared" si="42"/>
        <v>2239.512</v>
      </c>
      <c r="CT20" s="13">
        <f t="shared" si="42"/>
        <v>2142.888</v>
      </c>
      <c r="CU20" s="13">
        <f t="shared" si="42"/>
        <v>1890.504</v>
      </c>
      <c r="CV20" s="16" t="s">
        <v>19</v>
      </c>
      <c r="CW20" s="12">
        <v>12.083350464190978</v>
      </c>
      <c r="CX20" s="5">
        <v>0.68</v>
      </c>
      <c r="CY20" s="13">
        <f>$CX$20*CY39*$B$45</f>
        <v>4703.424</v>
      </c>
      <c r="CZ20" s="13">
        <f>$CX$20*CZ39*$B$45</f>
        <v>4976.784000000001</v>
      </c>
      <c r="DA20" s="13">
        <f>$CX$20*DA39*$B$45</f>
        <v>4776.048000000001</v>
      </c>
      <c r="DB20" s="13">
        <f>$CX$20*DB39*$B$45</f>
        <v>4802.976000000001</v>
      </c>
    </row>
    <row r="21" spans="1:106" ht="12.75">
      <c r="A21" s="40" t="s">
        <v>30</v>
      </c>
      <c r="B21" s="40"/>
      <c r="C21" s="40"/>
      <c r="D21" s="40"/>
      <c r="E21" s="40"/>
      <c r="F21" s="40"/>
      <c r="G21" s="14" t="s">
        <v>9</v>
      </c>
      <c r="H21" s="12">
        <v>7.994505494505494</v>
      </c>
      <c r="I21" s="5">
        <v>0.23</v>
      </c>
      <c r="J21" s="13">
        <f aca="true" t="shared" si="43" ref="J21:P21">$I$21*$B$45*J39</f>
        <v>1119.4560000000001</v>
      </c>
      <c r="K21" s="13">
        <f t="shared" si="43"/>
        <v>1136.2920000000001</v>
      </c>
      <c r="L21" s="13">
        <f t="shared" si="43"/>
        <v>1221.0240000000001</v>
      </c>
      <c r="M21" s="13">
        <f t="shared" si="43"/>
        <v>1560.228</v>
      </c>
      <c r="N21" s="13">
        <f t="shared" si="43"/>
        <v>1301.064</v>
      </c>
      <c r="O21" s="13">
        <f t="shared" si="43"/>
        <v>1116.144</v>
      </c>
      <c r="P21" s="13">
        <f t="shared" si="43"/>
        <v>1963.7400000000002</v>
      </c>
      <c r="Q21" s="13">
        <f>$I$21*$B$45*Q39</f>
        <v>926.2560000000001</v>
      </c>
      <c r="R21" s="13">
        <f>$I$21*$B$45*R39</f>
        <v>910.8000000000001</v>
      </c>
      <c r="S21" s="13">
        <f>$I$21*$B$45*S39</f>
        <v>1598.868</v>
      </c>
      <c r="T21" s="14" t="s">
        <v>9</v>
      </c>
      <c r="U21" s="12">
        <v>7.994505494505494</v>
      </c>
      <c r="V21" s="5">
        <v>0.23</v>
      </c>
      <c r="W21" s="13">
        <f>$V$21*W39*$B$45</f>
        <v>365.976</v>
      </c>
      <c r="X21" s="13">
        <f>$V$21*X39*$B$45</f>
        <v>521.916</v>
      </c>
      <c r="Y21" s="13">
        <f>$V$21*Y39*$B$45</f>
        <v>1497.5760000000002</v>
      </c>
      <c r="Z21" s="14" t="s">
        <v>9</v>
      </c>
      <c r="AA21" s="12">
        <v>7.994505494505494</v>
      </c>
      <c r="AB21" s="32">
        <v>0.23</v>
      </c>
      <c r="AC21" s="13">
        <f>$AB$21*$B$45*AC39</f>
        <v>1595.8320000000003</v>
      </c>
      <c r="AD21" s="14" t="s">
        <v>9</v>
      </c>
      <c r="AE21" s="12">
        <v>7.994505494505494</v>
      </c>
      <c r="AF21" s="5">
        <v>0.63</v>
      </c>
      <c r="AG21" s="13">
        <f>$AF$21*$B$45*AG39</f>
        <v>3199.3920000000003</v>
      </c>
      <c r="AH21" s="13">
        <f>$AF$21*$B$45*AH39</f>
        <v>3919.1040000000003</v>
      </c>
      <c r="AI21" s="13">
        <f>$AF$21*$B$45*AI39</f>
        <v>4581.360000000001</v>
      </c>
      <c r="AJ21" s="14" t="s">
        <v>9</v>
      </c>
      <c r="AK21" s="12">
        <v>7.994505494505494</v>
      </c>
      <c r="AL21" s="5">
        <v>0.63</v>
      </c>
      <c r="AM21" s="13">
        <f aca="true" t="shared" si="44" ref="AM21:AZ21">$AL$21*$B$45*AM39</f>
        <v>4632.768</v>
      </c>
      <c r="AN21" s="13">
        <f t="shared" si="44"/>
        <v>4522.392000000001</v>
      </c>
      <c r="AO21" s="13">
        <f t="shared" si="44"/>
        <v>4199.58</v>
      </c>
      <c r="AP21" s="13">
        <f t="shared" si="44"/>
        <v>5552.820000000001</v>
      </c>
      <c r="AQ21" s="13">
        <f t="shared" si="44"/>
        <v>4362.12</v>
      </c>
      <c r="AR21" s="13">
        <f t="shared" si="44"/>
        <v>4282.740000000001</v>
      </c>
      <c r="AS21" s="13">
        <f t="shared" si="44"/>
        <v>5569.452000000001</v>
      </c>
      <c r="AT21" s="13">
        <f t="shared" si="44"/>
        <v>5069.736000000001</v>
      </c>
      <c r="AU21" s="13">
        <f t="shared" si="44"/>
        <v>1539.2160000000001</v>
      </c>
      <c r="AV21" s="13">
        <f t="shared" si="44"/>
        <v>4508.784000000001</v>
      </c>
      <c r="AW21" s="13">
        <f t="shared" si="44"/>
        <v>482.32800000000003</v>
      </c>
      <c r="AX21" s="13">
        <f t="shared" si="44"/>
        <v>3596.2920000000004</v>
      </c>
      <c r="AY21" s="13">
        <f t="shared" si="44"/>
        <v>2946.132</v>
      </c>
      <c r="AZ21" s="13">
        <f t="shared" si="44"/>
        <v>2754.864</v>
      </c>
      <c r="BA21" s="14" t="s">
        <v>9</v>
      </c>
      <c r="BB21" s="12">
        <v>7.994505494505494</v>
      </c>
      <c r="BC21" s="5">
        <v>0.23</v>
      </c>
      <c r="BD21" s="13">
        <f aca="true" t="shared" si="45" ref="BD21:BJ21">$BC$21*$B$45*BD39</f>
        <v>564.696</v>
      </c>
      <c r="BE21" s="13">
        <f t="shared" si="45"/>
        <v>1641.0960000000002</v>
      </c>
      <c r="BF21" s="13">
        <f t="shared" si="45"/>
        <v>1497.3000000000002</v>
      </c>
      <c r="BG21" s="13">
        <f t="shared" si="45"/>
        <v>1753.1520000000003</v>
      </c>
      <c r="BH21" s="13">
        <f t="shared" si="45"/>
        <v>470.58000000000004</v>
      </c>
      <c r="BI21" s="13">
        <f t="shared" si="45"/>
        <v>3235.8240000000005</v>
      </c>
      <c r="BJ21" s="13">
        <f t="shared" si="45"/>
        <v>1541.736</v>
      </c>
      <c r="BK21" s="14" t="s">
        <v>9</v>
      </c>
      <c r="BL21" s="12">
        <v>7.994505494505494</v>
      </c>
      <c r="BM21" s="5">
        <v>0.63</v>
      </c>
      <c r="BN21" s="13">
        <f aca="true" t="shared" si="46" ref="BN21:BT21">$BM$21*$B$45*BN39</f>
        <v>4348.512000000001</v>
      </c>
      <c r="BO21" s="13">
        <f t="shared" si="46"/>
        <v>4314.492</v>
      </c>
      <c r="BP21" s="13">
        <f t="shared" si="46"/>
        <v>4322.052000000001</v>
      </c>
      <c r="BQ21" s="13">
        <f t="shared" si="46"/>
        <v>4245.696000000001</v>
      </c>
      <c r="BR21" s="13">
        <f t="shared" si="46"/>
        <v>4418.064</v>
      </c>
      <c r="BS21" s="13">
        <f t="shared" si="46"/>
        <v>4525.416</v>
      </c>
      <c r="BT21" s="13">
        <f t="shared" si="46"/>
        <v>4607.820000000001</v>
      </c>
      <c r="BU21" s="14" t="s">
        <v>9</v>
      </c>
      <c r="BV21" s="12">
        <v>7.994505494505494</v>
      </c>
      <c r="BW21" s="5">
        <v>0.23</v>
      </c>
      <c r="BX21" s="13">
        <f>$BW$21*$B$45*BX39</f>
        <v>1508.6160000000002</v>
      </c>
      <c r="BY21" s="14" t="s">
        <v>9</v>
      </c>
      <c r="BZ21" s="12">
        <v>7.994505494505494</v>
      </c>
      <c r="CA21" s="5">
        <v>0.12</v>
      </c>
      <c r="CB21" s="13">
        <f aca="true" t="shared" si="47" ref="CB21:CU21">$CA$21*CB39*$B$45</f>
        <v>655.776</v>
      </c>
      <c r="CC21" s="13">
        <f t="shared" si="47"/>
        <v>768.96</v>
      </c>
      <c r="CD21" s="13">
        <f t="shared" si="47"/>
        <v>709.1999999999999</v>
      </c>
      <c r="CE21" s="13">
        <f t="shared" si="47"/>
        <v>851.04</v>
      </c>
      <c r="CF21" s="13">
        <f t="shared" si="47"/>
        <v>870.9119999999999</v>
      </c>
      <c r="CG21" s="13">
        <f t="shared" si="47"/>
        <v>867.3119999999999</v>
      </c>
      <c r="CH21" s="13">
        <f t="shared" si="47"/>
        <v>862.992</v>
      </c>
      <c r="CI21" s="13">
        <f t="shared" si="47"/>
        <v>771.8399999999999</v>
      </c>
      <c r="CJ21" s="13">
        <f t="shared" si="47"/>
        <v>1064.1599999999999</v>
      </c>
      <c r="CK21" s="13">
        <f t="shared" si="47"/>
        <v>852.3359999999999</v>
      </c>
      <c r="CL21" s="13">
        <f t="shared" si="47"/>
        <v>778.4639999999999</v>
      </c>
      <c r="CM21" s="13">
        <f t="shared" si="47"/>
        <v>265.104</v>
      </c>
      <c r="CN21" s="13">
        <f t="shared" si="47"/>
        <v>826.2719999999999</v>
      </c>
      <c r="CO21" s="13">
        <f t="shared" si="47"/>
        <v>797.04</v>
      </c>
      <c r="CP21" s="13">
        <f t="shared" si="47"/>
        <v>686.16</v>
      </c>
      <c r="CQ21" s="13">
        <f t="shared" si="47"/>
        <v>946.224</v>
      </c>
      <c r="CR21" s="13">
        <f t="shared" si="47"/>
        <v>682.272</v>
      </c>
      <c r="CS21" s="13">
        <f t="shared" si="47"/>
        <v>1221.552</v>
      </c>
      <c r="CT21" s="13">
        <f t="shared" si="47"/>
        <v>1168.848</v>
      </c>
      <c r="CU21" s="13">
        <f t="shared" si="47"/>
        <v>1031.184</v>
      </c>
      <c r="CV21" s="14" t="s">
        <v>9</v>
      </c>
      <c r="CW21" s="12">
        <v>7.994505494505494</v>
      </c>
      <c r="CX21" s="5">
        <v>0.45</v>
      </c>
      <c r="CY21" s="13">
        <f>$CX$21*CY39*$B$45</f>
        <v>3112.56</v>
      </c>
      <c r="CZ21" s="13">
        <f>$CX$21*CZ39*$B$45</f>
        <v>3293.46</v>
      </c>
      <c r="DA21" s="13">
        <f>$CX$21*DA39*$B$45</f>
        <v>3160.62</v>
      </c>
      <c r="DB21" s="13">
        <f>$CX$21*DB39*$B$45</f>
        <v>3178.44</v>
      </c>
    </row>
    <row r="22" spans="1:106" ht="12.75">
      <c r="A22" s="40" t="s">
        <v>31</v>
      </c>
      <c r="B22" s="40"/>
      <c r="C22" s="40"/>
      <c r="D22" s="40"/>
      <c r="E22" s="40"/>
      <c r="F22" s="40"/>
      <c r="G22" s="14" t="s">
        <v>9</v>
      </c>
      <c r="H22" s="12">
        <v>7.994505494505494</v>
      </c>
      <c r="I22" s="5">
        <v>2.97</v>
      </c>
      <c r="J22" s="13">
        <f aca="true" t="shared" si="48" ref="J22:P22">$I$22*$B$45*J39</f>
        <v>14455.584</v>
      </c>
      <c r="K22" s="13">
        <f t="shared" si="48"/>
        <v>14672.988</v>
      </c>
      <c r="L22" s="13">
        <f t="shared" si="48"/>
        <v>15767.135999999999</v>
      </c>
      <c r="M22" s="13">
        <f t="shared" si="48"/>
        <v>20147.291999999998</v>
      </c>
      <c r="N22" s="13">
        <f t="shared" si="48"/>
        <v>16800.696</v>
      </c>
      <c r="O22" s="13">
        <f t="shared" si="48"/>
        <v>14412.815999999999</v>
      </c>
      <c r="P22" s="13">
        <f t="shared" si="48"/>
        <v>25357.86</v>
      </c>
      <c r="Q22" s="13">
        <f>$I$22*$B$45*Q39</f>
        <v>11960.784000000001</v>
      </c>
      <c r="R22" s="13">
        <f>$I$22*$B$45*R39</f>
        <v>11761.2</v>
      </c>
      <c r="S22" s="13">
        <f>$I$22*$B$45*S39</f>
        <v>20646.252</v>
      </c>
      <c r="T22" s="14" t="s">
        <v>9</v>
      </c>
      <c r="U22" s="12">
        <v>7.994505494505494</v>
      </c>
      <c r="V22" s="5">
        <v>2.97</v>
      </c>
      <c r="W22" s="13">
        <f>$V$22*W39*$B$45</f>
        <v>4725.864</v>
      </c>
      <c r="X22" s="13">
        <f>$V$22*X39*$B$45</f>
        <v>6739.524000000001</v>
      </c>
      <c r="Y22" s="13">
        <f>$V$22*Y39*$B$45</f>
        <v>19338.264000000003</v>
      </c>
      <c r="Z22" s="14" t="s">
        <v>9</v>
      </c>
      <c r="AA22" s="12">
        <v>7.994505494505494</v>
      </c>
      <c r="AB22" s="32">
        <v>2.74</v>
      </c>
      <c r="AC22" s="13">
        <f>$AB$22*$B$45*AC39</f>
        <v>19011.216000000004</v>
      </c>
      <c r="AD22" s="14" t="s">
        <v>9</v>
      </c>
      <c r="AE22" s="12">
        <v>7.994505494505494</v>
      </c>
      <c r="AF22" s="5">
        <v>2.74</v>
      </c>
      <c r="AG22" s="13">
        <f>$AF$22*$B$45*AG39</f>
        <v>13914.816</v>
      </c>
      <c r="AH22" s="13">
        <f>$AF$22*$B$45*AH39</f>
        <v>17044.992000000002</v>
      </c>
      <c r="AI22" s="13">
        <f>$AF$22*$B$45*AI39</f>
        <v>19925.280000000002</v>
      </c>
      <c r="AJ22" s="14" t="s">
        <v>9</v>
      </c>
      <c r="AK22" s="12">
        <v>7.994505494505494</v>
      </c>
      <c r="AL22" s="5">
        <v>2.74</v>
      </c>
      <c r="AM22" s="13">
        <f aca="true" t="shared" si="49" ref="AM22:AZ22">$AL$22*$B$45*AM39</f>
        <v>20148.864</v>
      </c>
      <c r="AN22" s="13">
        <f t="shared" si="49"/>
        <v>19668.816000000003</v>
      </c>
      <c r="AO22" s="13">
        <f t="shared" si="49"/>
        <v>18264.84</v>
      </c>
      <c r="AP22" s="13">
        <f t="shared" si="49"/>
        <v>24150.36</v>
      </c>
      <c r="AQ22" s="13">
        <f t="shared" si="49"/>
        <v>18971.760000000002</v>
      </c>
      <c r="AR22" s="13">
        <f t="shared" si="49"/>
        <v>18626.52</v>
      </c>
      <c r="AS22" s="13">
        <f t="shared" si="49"/>
        <v>24222.696000000004</v>
      </c>
      <c r="AT22" s="13">
        <f t="shared" si="49"/>
        <v>22049.328</v>
      </c>
      <c r="AU22" s="13">
        <f t="shared" si="49"/>
        <v>6694.368</v>
      </c>
      <c r="AV22" s="13">
        <f t="shared" si="49"/>
        <v>19609.632</v>
      </c>
      <c r="AW22" s="13">
        <f t="shared" si="49"/>
        <v>2097.744</v>
      </c>
      <c r="AX22" s="13">
        <f t="shared" si="49"/>
        <v>15641.016000000001</v>
      </c>
      <c r="AY22" s="13">
        <f t="shared" si="49"/>
        <v>12813.336000000001</v>
      </c>
      <c r="AZ22" s="13">
        <f t="shared" si="49"/>
        <v>11981.472</v>
      </c>
      <c r="BA22" s="14" t="s">
        <v>9</v>
      </c>
      <c r="BB22" s="12">
        <v>7.994505494505494</v>
      </c>
      <c r="BC22" s="5">
        <v>2.97</v>
      </c>
      <c r="BD22" s="13">
        <f aca="true" t="shared" si="50" ref="BD22:BJ22">$BC$22*$B$45*BD39</f>
        <v>7291.9439999999995</v>
      </c>
      <c r="BE22" s="13">
        <f t="shared" si="50"/>
        <v>21191.544</v>
      </c>
      <c r="BF22" s="13">
        <f t="shared" si="50"/>
        <v>19334.7</v>
      </c>
      <c r="BG22" s="13">
        <f t="shared" si="50"/>
        <v>22638.528000000002</v>
      </c>
      <c r="BH22" s="13">
        <f t="shared" si="50"/>
        <v>6076.62</v>
      </c>
      <c r="BI22" s="13">
        <f t="shared" si="50"/>
        <v>41784.336</v>
      </c>
      <c r="BJ22" s="13">
        <f t="shared" si="50"/>
        <v>19908.504</v>
      </c>
      <c r="BK22" s="14" t="s">
        <v>9</v>
      </c>
      <c r="BL22" s="12">
        <v>7.994505494505494</v>
      </c>
      <c r="BM22" s="5">
        <v>2.74</v>
      </c>
      <c r="BN22" s="13">
        <f aca="true" t="shared" si="51" ref="BN22:BT22">$BM$22*$B$45*BN39</f>
        <v>18912.576000000005</v>
      </c>
      <c r="BO22" s="13">
        <f t="shared" si="51"/>
        <v>18764.616</v>
      </c>
      <c r="BP22" s="13">
        <f t="shared" si="51"/>
        <v>18797.496000000003</v>
      </c>
      <c r="BQ22" s="13">
        <f t="shared" si="51"/>
        <v>18465.408000000003</v>
      </c>
      <c r="BR22" s="13">
        <f t="shared" si="51"/>
        <v>19215.072</v>
      </c>
      <c r="BS22" s="13">
        <f t="shared" si="51"/>
        <v>19681.968</v>
      </c>
      <c r="BT22" s="13">
        <f t="shared" si="51"/>
        <v>20040.36</v>
      </c>
      <c r="BU22" s="14" t="s">
        <v>9</v>
      </c>
      <c r="BV22" s="12">
        <v>7.994505494505494</v>
      </c>
      <c r="BW22" s="5">
        <v>2.97</v>
      </c>
      <c r="BX22" s="13">
        <f>$BW$22*$B$45*BX39</f>
        <v>19480.824</v>
      </c>
      <c r="BY22" s="14" t="s">
        <v>9</v>
      </c>
      <c r="BZ22" s="12">
        <v>7.994505494505494</v>
      </c>
      <c r="CA22" s="12">
        <v>2.97</v>
      </c>
      <c r="CB22" s="13">
        <f aca="true" t="shared" si="52" ref="CB22:CU22">$CA$22*CB39*$B$45</f>
        <v>16230.456</v>
      </c>
      <c r="CC22" s="13">
        <f t="shared" si="52"/>
        <v>19031.760000000002</v>
      </c>
      <c r="CD22" s="13">
        <f t="shared" si="52"/>
        <v>17552.7</v>
      </c>
      <c r="CE22" s="13">
        <f t="shared" si="52"/>
        <v>21063.24</v>
      </c>
      <c r="CF22" s="13">
        <f t="shared" si="52"/>
        <v>21555.072</v>
      </c>
      <c r="CG22" s="13">
        <f t="shared" si="52"/>
        <v>21465.971999999998</v>
      </c>
      <c r="CH22" s="13">
        <f t="shared" si="52"/>
        <v>21359.052</v>
      </c>
      <c r="CI22" s="13">
        <f t="shared" si="52"/>
        <v>19103.04</v>
      </c>
      <c r="CJ22" s="13">
        <f t="shared" si="52"/>
        <v>26337.96</v>
      </c>
      <c r="CK22" s="13">
        <f t="shared" si="52"/>
        <v>21095.316</v>
      </c>
      <c r="CL22" s="13">
        <f t="shared" si="52"/>
        <v>19266.984</v>
      </c>
      <c r="CM22" s="13">
        <f t="shared" si="52"/>
        <v>6561.3240000000005</v>
      </c>
      <c r="CN22" s="13">
        <f t="shared" si="52"/>
        <v>20450.232</v>
      </c>
      <c r="CO22" s="13">
        <f t="shared" si="52"/>
        <v>19726.74</v>
      </c>
      <c r="CP22" s="13">
        <f t="shared" si="52"/>
        <v>16982.460000000003</v>
      </c>
      <c r="CQ22" s="13">
        <f t="shared" si="52"/>
        <v>23419.044</v>
      </c>
      <c r="CR22" s="13">
        <f t="shared" si="52"/>
        <v>16886.232000000004</v>
      </c>
      <c r="CS22" s="13">
        <f t="shared" si="52"/>
        <v>30233.412</v>
      </c>
      <c r="CT22" s="13">
        <f t="shared" si="52"/>
        <v>28928.988000000005</v>
      </c>
      <c r="CU22" s="13">
        <f t="shared" si="52"/>
        <v>25521.804</v>
      </c>
      <c r="CV22" s="14" t="s">
        <v>9</v>
      </c>
      <c r="CW22" s="12">
        <v>7.994505494505494</v>
      </c>
      <c r="CX22" s="12">
        <v>2.74</v>
      </c>
      <c r="CY22" s="13">
        <f>$CX$22*CY39*$B$45</f>
        <v>18952.032</v>
      </c>
      <c r="CZ22" s="13">
        <f>$CX$22*CZ39*$B$45</f>
        <v>20053.512</v>
      </c>
      <c r="DA22" s="13">
        <f>$CX$22*DA39*$B$45</f>
        <v>19244.664</v>
      </c>
      <c r="DB22" s="13">
        <f>$CX$22*DB39*$B$45</f>
        <v>19353.168</v>
      </c>
    </row>
    <row r="23" spans="1:106" ht="12.75">
      <c r="A23" s="40" t="s">
        <v>32</v>
      </c>
      <c r="B23" s="40"/>
      <c r="C23" s="40"/>
      <c r="D23" s="40"/>
      <c r="E23" s="40"/>
      <c r="F23" s="40"/>
      <c r="G23" s="14" t="s">
        <v>9</v>
      </c>
      <c r="H23" s="12">
        <v>7.994505494505494</v>
      </c>
      <c r="I23" s="5">
        <v>3.31</v>
      </c>
      <c r="J23" s="13">
        <f aca="true" t="shared" si="53" ref="J23:P23">$I$23*$B$45*J39</f>
        <v>16110.432</v>
      </c>
      <c r="K23" s="13">
        <f t="shared" si="53"/>
        <v>16352.723999999998</v>
      </c>
      <c r="L23" s="13">
        <f t="shared" si="53"/>
        <v>17572.127999999997</v>
      </c>
      <c r="M23" s="13">
        <f t="shared" si="53"/>
        <v>22453.715999999997</v>
      </c>
      <c r="N23" s="13">
        <f t="shared" si="53"/>
        <v>18724.007999999998</v>
      </c>
      <c r="O23" s="13">
        <f t="shared" si="53"/>
        <v>16062.767999999998</v>
      </c>
      <c r="P23" s="13">
        <f t="shared" si="53"/>
        <v>28260.78</v>
      </c>
      <c r="Q23" s="13">
        <f>$I$23*$B$45*Q39</f>
        <v>13330.032000000001</v>
      </c>
      <c r="R23" s="13">
        <f>$I$23*$B$45*R39</f>
        <v>13107.6</v>
      </c>
      <c r="S23" s="13">
        <f>$I$23*$B$45*S39</f>
        <v>23009.796</v>
      </c>
      <c r="T23" s="14" t="s">
        <v>9</v>
      </c>
      <c r="U23" s="12">
        <v>7.994505494505494</v>
      </c>
      <c r="V23" s="5">
        <v>3.31</v>
      </c>
      <c r="W23" s="13">
        <f>$V$23*W39*$B$45</f>
        <v>5266.872</v>
      </c>
      <c r="X23" s="13">
        <f>$V$23*X39*$B$45</f>
        <v>7511.052</v>
      </c>
      <c r="Y23" s="13">
        <f>$V$23*Y39*$B$45</f>
        <v>21552.072</v>
      </c>
      <c r="Z23" s="14" t="s">
        <v>9</v>
      </c>
      <c r="AA23" s="12">
        <v>7.994505494505494</v>
      </c>
      <c r="AB23" s="32">
        <v>0</v>
      </c>
      <c r="AC23" s="13">
        <f>$AB$23*$B$45*AC39</f>
        <v>0</v>
      </c>
      <c r="AD23" s="14" t="s">
        <v>9</v>
      </c>
      <c r="AE23" s="12">
        <v>7.994505494505494</v>
      </c>
      <c r="AF23" s="5">
        <v>0</v>
      </c>
      <c r="AG23" s="13">
        <f>$AF$23*$B$45*AG39</f>
        <v>0</v>
      </c>
      <c r="AH23" s="13">
        <f>$AF$23*$B$45*AH39</f>
        <v>0</v>
      </c>
      <c r="AI23" s="13">
        <f>$AF$23*$B$45*AI39</f>
        <v>0</v>
      </c>
      <c r="AJ23" s="14" t="s">
        <v>9</v>
      </c>
      <c r="AK23" s="12">
        <v>7.994505494505494</v>
      </c>
      <c r="AL23" s="5">
        <v>0</v>
      </c>
      <c r="AM23" s="13">
        <f aca="true" t="shared" si="54" ref="AM23:AZ23">$AL$23*$B$45*AM39</f>
        <v>0</v>
      </c>
      <c r="AN23" s="13">
        <f t="shared" si="54"/>
        <v>0</v>
      </c>
      <c r="AO23" s="13">
        <f t="shared" si="54"/>
        <v>0</v>
      </c>
      <c r="AP23" s="13">
        <f t="shared" si="54"/>
        <v>0</v>
      </c>
      <c r="AQ23" s="13">
        <f t="shared" si="54"/>
        <v>0</v>
      </c>
      <c r="AR23" s="13">
        <f t="shared" si="54"/>
        <v>0</v>
      </c>
      <c r="AS23" s="13">
        <f t="shared" si="54"/>
        <v>0</v>
      </c>
      <c r="AT23" s="13">
        <f t="shared" si="54"/>
        <v>0</v>
      </c>
      <c r="AU23" s="13">
        <f t="shared" si="54"/>
        <v>0</v>
      </c>
      <c r="AV23" s="13">
        <f t="shared" si="54"/>
        <v>0</v>
      </c>
      <c r="AW23" s="13">
        <f t="shared" si="54"/>
        <v>0</v>
      </c>
      <c r="AX23" s="13">
        <f t="shared" si="54"/>
        <v>0</v>
      </c>
      <c r="AY23" s="13">
        <f t="shared" si="54"/>
        <v>0</v>
      </c>
      <c r="AZ23" s="13">
        <f t="shared" si="54"/>
        <v>0</v>
      </c>
      <c r="BA23" s="14" t="s">
        <v>9</v>
      </c>
      <c r="BB23" s="12">
        <v>7.994505494505494</v>
      </c>
      <c r="BC23" s="5">
        <v>3.31</v>
      </c>
      <c r="BD23" s="13">
        <f aca="true" t="shared" si="55" ref="BD23:BJ23">$BC$23*$B$45*BD39</f>
        <v>8126.7119999999995</v>
      </c>
      <c r="BE23" s="13">
        <f t="shared" si="55"/>
        <v>23617.512</v>
      </c>
      <c r="BF23" s="13">
        <f t="shared" si="55"/>
        <v>21548.1</v>
      </c>
      <c r="BG23" s="13">
        <f t="shared" si="55"/>
        <v>25230.144</v>
      </c>
      <c r="BH23" s="13">
        <f t="shared" si="55"/>
        <v>6772.26</v>
      </c>
      <c r="BI23" s="13">
        <f t="shared" si="55"/>
        <v>46567.728</v>
      </c>
      <c r="BJ23" s="13">
        <f t="shared" si="55"/>
        <v>22187.592</v>
      </c>
      <c r="BK23" s="14" t="s">
        <v>9</v>
      </c>
      <c r="BL23" s="12">
        <v>7.994505494505494</v>
      </c>
      <c r="BM23" s="5">
        <v>0</v>
      </c>
      <c r="BN23" s="13">
        <f aca="true" t="shared" si="56" ref="BN23:BT23">$BM$23*$B$45*BN39</f>
        <v>0</v>
      </c>
      <c r="BO23" s="13">
        <f t="shared" si="56"/>
        <v>0</v>
      </c>
      <c r="BP23" s="13">
        <f t="shared" si="56"/>
        <v>0</v>
      </c>
      <c r="BQ23" s="13">
        <f t="shared" si="56"/>
        <v>0</v>
      </c>
      <c r="BR23" s="13">
        <f t="shared" si="56"/>
        <v>0</v>
      </c>
      <c r="BS23" s="13">
        <f t="shared" si="56"/>
        <v>0</v>
      </c>
      <c r="BT23" s="13">
        <f t="shared" si="56"/>
        <v>0</v>
      </c>
      <c r="BU23" s="14" t="s">
        <v>9</v>
      </c>
      <c r="BV23" s="12">
        <v>7.994505494505494</v>
      </c>
      <c r="BW23" s="5">
        <v>3.31</v>
      </c>
      <c r="BX23" s="13">
        <f>$BW$23*$B$45*BX39</f>
        <v>21710.952</v>
      </c>
      <c r="BY23" s="14" t="s">
        <v>9</v>
      </c>
      <c r="BZ23" s="12">
        <v>7.994505494505494</v>
      </c>
      <c r="CA23" s="12">
        <v>3.31</v>
      </c>
      <c r="CB23" s="13">
        <f aca="true" t="shared" si="57" ref="CB23:CU23">$CA$23*CB39*$B$45</f>
        <v>18088.488</v>
      </c>
      <c r="CC23" s="13">
        <f t="shared" si="57"/>
        <v>21210.48</v>
      </c>
      <c r="CD23" s="13">
        <f t="shared" si="57"/>
        <v>19562.1</v>
      </c>
      <c r="CE23" s="13">
        <f t="shared" si="57"/>
        <v>23474.52</v>
      </c>
      <c r="CF23" s="13">
        <f t="shared" si="57"/>
        <v>24022.656</v>
      </c>
      <c r="CG23" s="13">
        <f t="shared" si="57"/>
        <v>23923.356</v>
      </c>
      <c r="CH23" s="13">
        <f t="shared" si="57"/>
        <v>23804.196</v>
      </c>
      <c r="CI23" s="13">
        <f t="shared" si="57"/>
        <v>21289.920000000002</v>
      </c>
      <c r="CJ23" s="13">
        <f t="shared" si="57"/>
        <v>29353.08</v>
      </c>
      <c r="CK23" s="13">
        <f t="shared" si="57"/>
        <v>23510.267999999996</v>
      </c>
      <c r="CL23" s="13">
        <f t="shared" si="57"/>
        <v>21472.632</v>
      </c>
      <c r="CM23" s="13">
        <f t="shared" si="57"/>
        <v>7312.451999999999</v>
      </c>
      <c r="CN23" s="13">
        <f t="shared" si="57"/>
        <v>22791.335999999996</v>
      </c>
      <c r="CO23" s="13">
        <f t="shared" si="57"/>
        <v>21985.02</v>
      </c>
      <c r="CP23" s="13">
        <f t="shared" si="57"/>
        <v>18926.579999999998</v>
      </c>
      <c r="CQ23" s="13">
        <f t="shared" si="57"/>
        <v>26100.012000000002</v>
      </c>
      <c r="CR23" s="13">
        <f t="shared" si="57"/>
        <v>18819.336</v>
      </c>
      <c r="CS23" s="13">
        <f t="shared" si="57"/>
        <v>33694.476</v>
      </c>
      <c r="CT23" s="13">
        <f t="shared" si="57"/>
        <v>32240.724000000002</v>
      </c>
      <c r="CU23" s="13">
        <f t="shared" si="57"/>
        <v>28443.492000000002</v>
      </c>
      <c r="CV23" s="14" t="s">
        <v>9</v>
      </c>
      <c r="CW23" s="12">
        <v>7.994505494505494</v>
      </c>
      <c r="CX23" s="12">
        <v>0</v>
      </c>
      <c r="CY23" s="13">
        <f>$CX$23*CY39*$B$45</f>
        <v>0</v>
      </c>
      <c r="CZ23" s="13">
        <f>$CX$23*CZ39*$B$45</f>
        <v>0</v>
      </c>
      <c r="DA23" s="13">
        <f>$CX$23*DA39*$B$45</f>
        <v>0</v>
      </c>
      <c r="DB23" s="13">
        <f>$CX$23*DB39*$B$45</f>
        <v>0</v>
      </c>
    </row>
    <row r="24" spans="1:106" ht="13.5" customHeight="1">
      <c r="A24" s="42" t="s">
        <v>20</v>
      </c>
      <c r="B24" s="42"/>
      <c r="C24" s="42"/>
      <c r="D24" s="42"/>
      <c r="E24" s="42"/>
      <c r="F24" s="42"/>
      <c r="G24" s="15"/>
      <c r="H24" s="17">
        <f aca="true" t="shared" si="58" ref="H24:S24">SUM(H25:H28)</f>
        <v>33.76989389920425</v>
      </c>
      <c r="I24" s="27">
        <f t="shared" si="58"/>
        <v>1.71</v>
      </c>
      <c r="J24" s="19">
        <f t="shared" si="58"/>
        <v>8322.912</v>
      </c>
      <c r="K24" s="19">
        <f t="shared" si="58"/>
        <v>8448.083999999999</v>
      </c>
      <c r="L24" s="19">
        <f t="shared" si="58"/>
        <v>9078.047999999999</v>
      </c>
      <c r="M24" s="19">
        <f t="shared" si="58"/>
        <v>11599.955999999998</v>
      </c>
      <c r="N24" s="19">
        <f t="shared" si="58"/>
        <v>9673.127999999999</v>
      </c>
      <c r="O24" s="19">
        <f t="shared" si="58"/>
        <v>8298.287999999999</v>
      </c>
      <c r="P24" s="19">
        <f t="shared" si="58"/>
        <v>14599.98</v>
      </c>
      <c r="Q24" s="19">
        <f t="shared" si="58"/>
        <v>6886.512</v>
      </c>
      <c r="R24" s="19">
        <f t="shared" si="58"/>
        <v>6771.599999999999</v>
      </c>
      <c r="S24" s="19">
        <f t="shared" si="58"/>
        <v>11887.235999999999</v>
      </c>
      <c r="T24" s="15"/>
      <c r="U24" s="17">
        <f>SUM(U25:U28)</f>
        <v>33.76989389920425</v>
      </c>
      <c r="V24" s="27">
        <f>SUM(V25:V28)</f>
        <v>1.71</v>
      </c>
      <c r="W24" s="10">
        <f>SUM(W25:W28)</f>
        <v>2720.9519999999998</v>
      </c>
      <c r="X24" s="10">
        <f>SUM(X25:X28)</f>
        <v>3880.332</v>
      </c>
      <c r="Y24" s="10">
        <f>SUM(Y25:Y28)</f>
        <v>11134.152</v>
      </c>
      <c r="Z24" s="15"/>
      <c r="AA24" s="17">
        <f>SUM(AA25:AA28)</f>
        <v>33.76989389920425</v>
      </c>
      <c r="AB24" s="33">
        <f>SUM(AB25:AB28)</f>
        <v>5.14</v>
      </c>
      <c r="AC24" s="10">
        <f>SUM(AC25:AC28)</f>
        <v>35663.376000000004</v>
      </c>
      <c r="AD24" s="15"/>
      <c r="AE24" s="17">
        <f>SUM(AE25:AE28)</f>
        <v>33.76989389920425</v>
      </c>
      <c r="AF24" s="27">
        <f>SUM(AF25:AF28)</f>
        <v>5.5</v>
      </c>
      <c r="AG24" s="10">
        <f>SUM(AG25:AG28)</f>
        <v>27931.199999999997</v>
      </c>
      <c r="AH24" s="10">
        <f>SUM(AH25:AH28)</f>
        <v>34214.399999999994</v>
      </c>
      <c r="AI24" s="10">
        <f>SUM(AI25:AI28)</f>
        <v>39995.99999999999</v>
      </c>
      <c r="AJ24" s="15"/>
      <c r="AK24" s="17">
        <f aca="true" t="shared" si="59" ref="AK24:AZ24">SUM(AK25:AK28)</f>
        <v>33.76989389920425</v>
      </c>
      <c r="AL24" s="27">
        <f t="shared" si="59"/>
        <v>5.5</v>
      </c>
      <c r="AM24" s="10">
        <f t="shared" si="59"/>
        <v>40444.799999999996</v>
      </c>
      <c r="AN24" s="10">
        <f t="shared" si="59"/>
        <v>39481.2</v>
      </c>
      <c r="AO24" s="10">
        <f t="shared" si="59"/>
        <v>36663</v>
      </c>
      <c r="AP24" s="10">
        <f t="shared" si="59"/>
        <v>48476.99999999999</v>
      </c>
      <c r="AQ24" s="10">
        <f t="shared" si="59"/>
        <v>38082</v>
      </c>
      <c r="AR24" s="10">
        <f t="shared" si="59"/>
        <v>37388.99999999999</v>
      </c>
      <c r="AS24" s="10">
        <f t="shared" si="59"/>
        <v>48622.2</v>
      </c>
      <c r="AT24" s="10">
        <f t="shared" si="59"/>
        <v>44259.6</v>
      </c>
      <c r="AU24" s="10">
        <f t="shared" si="59"/>
        <v>13437.599999999999</v>
      </c>
      <c r="AV24" s="10">
        <f t="shared" si="59"/>
        <v>39362.399999999994</v>
      </c>
      <c r="AW24" s="10">
        <f t="shared" si="59"/>
        <v>4210.799999999999</v>
      </c>
      <c r="AX24" s="10">
        <f t="shared" si="59"/>
        <v>31396.2</v>
      </c>
      <c r="AY24" s="10">
        <f t="shared" si="59"/>
        <v>25720.199999999997</v>
      </c>
      <c r="AZ24" s="10">
        <f t="shared" si="59"/>
        <v>24050.399999999998</v>
      </c>
      <c r="BA24" s="15"/>
      <c r="BB24" s="17">
        <f aca="true" t="shared" si="60" ref="BB24:BJ24">SUM(BB25:BB28)</f>
        <v>33.76989389920425</v>
      </c>
      <c r="BC24" s="27">
        <f t="shared" si="60"/>
        <v>1.71</v>
      </c>
      <c r="BD24" s="10">
        <f t="shared" si="60"/>
        <v>4198.392</v>
      </c>
      <c r="BE24" s="10">
        <f t="shared" si="60"/>
        <v>12201.192000000001</v>
      </c>
      <c r="BF24" s="10">
        <f t="shared" si="60"/>
        <v>11132.099999999999</v>
      </c>
      <c r="BG24" s="10">
        <f t="shared" si="60"/>
        <v>13034.304</v>
      </c>
      <c r="BH24" s="10">
        <f t="shared" si="60"/>
        <v>3498.66</v>
      </c>
      <c r="BI24" s="10">
        <f t="shared" si="60"/>
        <v>24057.648</v>
      </c>
      <c r="BJ24" s="10">
        <f t="shared" si="60"/>
        <v>11462.472</v>
      </c>
      <c r="BK24" s="15"/>
      <c r="BL24" s="17">
        <f aca="true" t="shared" si="61" ref="BL24:BT24">SUM(BL25:BL28)</f>
        <v>33.76989389920425</v>
      </c>
      <c r="BM24" s="27">
        <f t="shared" si="61"/>
        <v>5.5</v>
      </c>
      <c r="BN24" s="10">
        <f t="shared" si="61"/>
        <v>37963.200000000004</v>
      </c>
      <c r="BO24" s="10">
        <f t="shared" si="61"/>
        <v>37666.2</v>
      </c>
      <c r="BP24" s="10">
        <f t="shared" si="61"/>
        <v>37732.200000000004</v>
      </c>
      <c r="BQ24" s="10">
        <f t="shared" si="61"/>
        <v>37065.6</v>
      </c>
      <c r="BR24" s="10">
        <f t="shared" si="61"/>
        <v>38570.399999999994</v>
      </c>
      <c r="BS24" s="10">
        <f t="shared" si="61"/>
        <v>39507.6</v>
      </c>
      <c r="BT24" s="10">
        <f t="shared" si="61"/>
        <v>40226.99999999999</v>
      </c>
      <c r="BU24" s="15"/>
      <c r="BV24" s="17">
        <f>SUM(BV25:BV28)</f>
        <v>33.76989389920425</v>
      </c>
      <c r="BW24" s="27">
        <f>SUM(BW25:BW28)</f>
        <v>1.71</v>
      </c>
      <c r="BX24" s="10">
        <f>SUM(BX25:BX28)</f>
        <v>11216.232</v>
      </c>
      <c r="BY24" s="15"/>
      <c r="BZ24" s="17">
        <f aca="true" t="shared" si="62" ref="BZ24:CL24">SUM(BZ25:BZ28)</f>
        <v>33.76989389920425</v>
      </c>
      <c r="CA24" s="17">
        <f t="shared" si="62"/>
        <v>0.43999999999999995</v>
      </c>
      <c r="CB24" s="10">
        <f t="shared" si="62"/>
        <v>2404.5119999999997</v>
      </c>
      <c r="CC24" s="10">
        <f>SUM(CC25:CC28)</f>
        <v>2819.5199999999995</v>
      </c>
      <c r="CD24" s="10">
        <f>SUM(CD25:CD28)</f>
        <v>2600.4</v>
      </c>
      <c r="CE24" s="10">
        <f t="shared" si="62"/>
        <v>3120.4799999999996</v>
      </c>
      <c r="CF24" s="10">
        <f t="shared" si="62"/>
        <v>3193.344</v>
      </c>
      <c r="CG24" s="10">
        <f t="shared" si="62"/>
        <v>3180.144</v>
      </c>
      <c r="CH24" s="10">
        <f t="shared" si="62"/>
        <v>3164.303999999999</v>
      </c>
      <c r="CI24" s="10">
        <f t="shared" si="62"/>
        <v>2830.08</v>
      </c>
      <c r="CJ24" s="10">
        <f t="shared" si="62"/>
        <v>3901.92</v>
      </c>
      <c r="CK24" s="10">
        <f t="shared" si="62"/>
        <v>3125.232</v>
      </c>
      <c r="CL24" s="10">
        <f t="shared" si="62"/>
        <v>2854.368</v>
      </c>
      <c r="CM24" s="10">
        <f>SUM(CM25:CM28)</f>
        <v>972.0479999999998</v>
      </c>
      <c r="CN24" s="10">
        <f>SUM(CN25:CN28)</f>
        <v>3029.6639999999998</v>
      </c>
      <c r="CO24" s="10">
        <f aca="true" t="shared" si="63" ref="CO24:CT24">SUM(CO25:CO28)</f>
        <v>2922.4799999999996</v>
      </c>
      <c r="CP24" s="10">
        <f t="shared" si="63"/>
        <v>2515.9199999999996</v>
      </c>
      <c r="CQ24" s="10">
        <f t="shared" si="63"/>
        <v>3469.488</v>
      </c>
      <c r="CR24" s="10">
        <f t="shared" si="63"/>
        <v>2501.6639999999998</v>
      </c>
      <c r="CS24" s="10">
        <f t="shared" si="63"/>
        <v>4479.023999999999</v>
      </c>
      <c r="CT24" s="10">
        <f t="shared" si="63"/>
        <v>4285.776</v>
      </c>
      <c r="CU24" s="10">
        <f>SUM(CU25:CU28)</f>
        <v>3781.008</v>
      </c>
      <c r="CV24" s="15"/>
      <c r="CW24" s="17">
        <f aca="true" t="shared" si="64" ref="CW24:DB24">SUM(CW25:CW28)</f>
        <v>33.76989389920425</v>
      </c>
      <c r="CX24" s="17">
        <f t="shared" si="64"/>
        <v>2.49</v>
      </c>
      <c r="CY24" s="10">
        <f t="shared" si="64"/>
        <v>17222.832</v>
      </c>
      <c r="CZ24" s="10">
        <f t="shared" si="64"/>
        <v>18223.812</v>
      </c>
      <c r="DA24" s="10">
        <f t="shared" si="64"/>
        <v>17488.764</v>
      </c>
      <c r="DB24" s="10">
        <f t="shared" si="64"/>
        <v>17587.368000000002</v>
      </c>
    </row>
    <row r="25" spans="1:106" ht="12.75">
      <c r="A25" s="40" t="s">
        <v>33</v>
      </c>
      <c r="B25" s="40"/>
      <c r="C25" s="40"/>
      <c r="D25" s="40"/>
      <c r="E25" s="40"/>
      <c r="F25" s="40"/>
      <c r="G25" s="14" t="s">
        <v>21</v>
      </c>
      <c r="H25" s="12">
        <v>0.3445907540735127</v>
      </c>
      <c r="I25" s="5">
        <v>0</v>
      </c>
      <c r="J25" s="13">
        <f aca="true" t="shared" si="65" ref="J25:P25">$I$25*$B$45*J39</f>
        <v>0</v>
      </c>
      <c r="K25" s="13">
        <f t="shared" si="65"/>
        <v>0</v>
      </c>
      <c r="L25" s="13">
        <f t="shared" si="65"/>
        <v>0</v>
      </c>
      <c r="M25" s="13">
        <f t="shared" si="65"/>
        <v>0</v>
      </c>
      <c r="N25" s="13">
        <f t="shared" si="65"/>
        <v>0</v>
      </c>
      <c r="O25" s="13">
        <f t="shared" si="65"/>
        <v>0</v>
      </c>
      <c r="P25" s="13">
        <f t="shared" si="65"/>
        <v>0</v>
      </c>
      <c r="Q25" s="13">
        <f>$I$25*$B$45*Q39</f>
        <v>0</v>
      </c>
      <c r="R25" s="13">
        <f>$I$25*$B$45*R39</f>
        <v>0</v>
      </c>
      <c r="S25" s="13">
        <f>$I$25*$B$45*S39</f>
        <v>0</v>
      </c>
      <c r="T25" s="14" t="s">
        <v>21</v>
      </c>
      <c r="U25" s="12">
        <v>0.3445907540735127</v>
      </c>
      <c r="V25" s="5">
        <v>0</v>
      </c>
      <c r="W25" s="13">
        <f>$V$25*W39*$B$45</f>
        <v>0</v>
      </c>
      <c r="X25" s="13">
        <f>$V$25*X39*$B$45</f>
        <v>0</v>
      </c>
      <c r="Y25" s="13">
        <f>$V$25*Y39*$B$45</f>
        <v>0</v>
      </c>
      <c r="Z25" s="14" t="s">
        <v>21</v>
      </c>
      <c r="AA25" s="12">
        <v>0.3445907540735127</v>
      </c>
      <c r="AB25" s="32">
        <v>0</v>
      </c>
      <c r="AC25" s="13">
        <f>$AB$25*$B$45*AC39</f>
        <v>0</v>
      </c>
      <c r="AD25" s="14" t="s">
        <v>21</v>
      </c>
      <c r="AE25" s="12">
        <v>0.3445907540735127</v>
      </c>
      <c r="AF25" s="5">
        <v>0</v>
      </c>
      <c r="AG25" s="13">
        <f>$AF$25*$B$45*AG39</f>
        <v>0</v>
      </c>
      <c r="AH25" s="13">
        <f>$AF$25*$B$45*AH39</f>
        <v>0</v>
      </c>
      <c r="AI25" s="13">
        <f>$AF$25*$B$45*AI39</f>
        <v>0</v>
      </c>
      <c r="AJ25" s="14" t="s">
        <v>21</v>
      </c>
      <c r="AK25" s="12">
        <v>0.3445907540735127</v>
      </c>
      <c r="AL25" s="5">
        <v>0</v>
      </c>
      <c r="AM25" s="13">
        <f aca="true" t="shared" si="66" ref="AM25:AZ25">$AL$25*$B$45*AM39</f>
        <v>0</v>
      </c>
      <c r="AN25" s="13">
        <f t="shared" si="66"/>
        <v>0</v>
      </c>
      <c r="AO25" s="13">
        <f t="shared" si="66"/>
        <v>0</v>
      </c>
      <c r="AP25" s="13">
        <f t="shared" si="66"/>
        <v>0</v>
      </c>
      <c r="AQ25" s="13">
        <f t="shared" si="66"/>
        <v>0</v>
      </c>
      <c r="AR25" s="13">
        <f t="shared" si="66"/>
        <v>0</v>
      </c>
      <c r="AS25" s="13">
        <f t="shared" si="66"/>
        <v>0</v>
      </c>
      <c r="AT25" s="13">
        <f t="shared" si="66"/>
        <v>0</v>
      </c>
      <c r="AU25" s="13">
        <f t="shared" si="66"/>
        <v>0</v>
      </c>
      <c r="AV25" s="13">
        <f t="shared" si="66"/>
        <v>0</v>
      </c>
      <c r="AW25" s="13">
        <f t="shared" si="66"/>
        <v>0</v>
      </c>
      <c r="AX25" s="13">
        <f t="shared" si="66"/>
        <v>0</v>
      </c>
      <c r="AY25" s="13">
        <f t="shared" si="66"/>
        <v>0</v>
      </c>
      <c r="AZ25" s="13">
        <f t="shared" si="66"/>
        <v>0</v>
      </c>
      <c r="BA25" s="14" t="s">
        <v>21</v>
      </c>
      <c r="BB25" s="12">
        <v>0.3445907540735127</v>
      </c>
      <c r="BC25" s="5">
        <v>0</v>
      </c>
      <c r="BD25" s="13">
        <f aca="true" t="shared" si="67" ref="BD25:BJ25">$BC$25*$B$45*BD39</f>
        <v>0</v>
      </c>
      <c r="BE25" s="13">
        <f t="shared" si="67"/>
        <v>0</v>
      </c>
      <c r="BF25" s="13">
        <f t="shared" si="67"/>
        <v>0</v>
      </c>
      <c r="BG25" s="13">
        <f t="shared" si="67"/>
        <v>0</v>
      </c>
      <c r="BH25" s="13">
        <f t="shared" si="67"/>
        <v>0</v>
      </c>
      <c r="BI25" s="13">
        <f t="shared" si="67"/>
        <v>0</v>
      </c>
      <c r="BJ25" s="13">
        <f t="shared" si="67"/>
        <v>0</v>
      </c>
      <c r="BK25" s="14" t="s">
        <v>21</v>
      </c>
      <c r="BL25" s="12">
        <v>0.3445907540735127</v>
      </c>
      <c r="BM25" s="5">
        <v>0</v>
      </c>
      <c r="BN25" s="13">
        <f aca="true" t="shared" si="68" ref="BN25:BT25">$BM$25*$B$45*BN39</f>
        <v>0</v>
      </c>
      <c r="BO25" s="13">
        <f t="shared" si="68"/>
        <v>0</v>
      </c>
      <c r="BP25" s="13">
        <f t="shared" si="68"/>
        <v>0</v>
      </c>
      <c r="BQ25" s="13">
        <f t="shared" si="68"/>
        <v>0</v>
      </c>
      <c r="BR25" s="13">
        <f t="shared" si="68"/>
        <v>0</v>
      </c>
      <c r="BS25" s="13">
        <f t="shared" si="68"/>
        <v>0</v>
      </c>
      <c r="BT25" s="13">
        <f t="shared" si="68"/>
        <v>0</v>
      </c>
      <c r="BU25" s="14" t="s">
        <v>21</v>
      </c>
      <c r="BV25" s="12">
        <v>0.3445907540735127</v>
      </c>
      <c r="BW25" s="5">
        <v>0</v>
      </c>
      <c r="BX25" s="13">
        <f>$BW$25*$B$45*BX39</f>
        <v>0</v>
      </c>
      <c r="BY25" s="14" t="s">
        <v>21</v>
      </c>
      <c r="BZ25" s="12">
        <v>0.3445907540735127</v>
      </c>
      <c r="CA25" s="12">
        <v>0</v>
      </c>
      <c r="CB25" s="13">
        <f aca="true" t="shared" si="69" ref="CB25:CU25">$CA$25*CB39*$B$45</f>
        <v>0</v>
      </c>
      <c r="CC25" s="13">
        <f t="shared" si="69"/>
        <v>0</v>
      </c>
      <c r="CD25" s="13">
        <f t="shared" si="69"/>
        <v>0</v>
      </c>
      <c r="CE25" s="13">
        <f t="shared" si="69"/>
        <v>0</v>
      </c>
      <c r="CF25" s="13">
        <f t="shared" si="69"/>
        <v>0</v>
      </c>
      <c r="CG25" s="13">
        <f t="shared" si="69"/>
        <v>0</v>
      </c>
      <c r="CH25" s="13">
        <f t="shared" si="69"/>
        <v>0</v>
      </c>
      <c r="CI25" s="13">
        <f t="shared" si="69"/>
        <v>0</v>
      </c>
      <c r="CJ25" s="13">
        <f t="shared" si="69"/>
        <v>0</v>
      </c>
      <c r="CK25" s="13">
        <f t="shared" si="69"/>
        <v>0</v>
      </c>
      <c r="CL25" s="13">
        <f t="shared" si="69"/>
        <v>0</v>
      </c>
      <c r="CM25" s="13">
        <f t="shared" si="69"/>
        <v>0</v>
      </c>
      <c r="CN25" s="13">
        <f t="shared" si="69"/>
        <v>0</v>
      </c>
      <c r="CO25" s="13">
        <f t="shared" si="69"/>
        <v>0</v>
      </c>
      <c r="CP25" s="13">
        <f t="shared" si="69"/>
        <v>0</v>
      </c>
      <c r="CQ25" s="13">
        <f t="shared" si="69"/>
        <v>0</v>
      </c>
      <c r="CR25" s="13">
        <f t="shared" si="69"/>
        <v>0</v>
      </c>
      <c r="CS25" s="13">
        <f t="shared" si="69"/>
        <v>0</v>
      </c>
      <c r="CT25" s="13">
        <f t="shared" si="69"/>
        <v>0</v>
      </c>
      <c r="CU25" s="13">
        <f t="shared" si="69"/>
        <v>0</v>
      </c>
      <c r="CV25" s="14" t="s">
        <v>21</v>
      </c>
      <c r="CW25" s="12">
        <v>0.3445907540735127</v>
      </c>
      <c r="CX25" s="12">
        <v>0</v>
      </c>
      <c r="CY25" s="13">
        <f>$CX$25*CY39*$B$45</f>
        <v>0</v>
      </c>
      <c r="CZ25" s="13">
        <f>$CX$25*CZ39*$B$45</f>
        <v>0</v>
      </c>
      <c r="DA25" s="13">
        <f>$CX$25*DA39*$B$45</f>
        <v>0</v>
      </c>
      <c r="DB25" s="13">
        <f>$CX$25*DB39*$B$45</f>
        <v>0</v>
      </c>
    </row>
    <row r="26" spans="1:106" ht="37.5" customHeight="1">
      <c r="A26" s="41" t="s">
        <v>34</v>
      </c>
      <c r="B26" s="41"/>
      <c r="C26" s="41"/>
      <c r="D26" s="41"/>
      <c r="E26" s="41"/>
      <c r="F26" s="41"/>
      <c r="G26" s="14" t="s">
        <v>21</v>
      </c>
      <c r="H26" s="12">
        <v>7.580996589617279</v>
      </c>
      <c r="I26" s="5">
        <v>0.11</v>
      </c>
      <c r="J26" s="13">
        <f aca="true" t="shared" si="70" ref="J26:P26">$I$26*$B$45*J39</f>
        <v>535.392</v>
      </c>
      <c r="K26" s="13">
        <f t="shared" si="70"/>
        <v>543.444</v>
      </c>
      <c r="L26" s="13">
        <f t="shared" si="70"/>
        <v>583.968</v>
      </c>
      <c r="M26" s="13">
        <f t="shared" si="70"/>
        <v>746.196</v>
      </c>
      <c r="N26" s="13">
        <f t="shared" si="70"/>
        <v>622.248</v>
      </c>
      <c r="O26" s="13">
        <f t="shared" si="70"/>
        <v>533.808</v>
      </c>
      <c r="P26" s="13">
        <f t="shared" si="70"/>
        <v>939.1800000000001</v>
      </c>
      <c r="Q26" s="13">
        <f>$I$26*$B$45*Q39</f>
        <v>442.9920000000001</v>
      </c>
      <c r="R26" s="13">
        <f>$I$26*$B$45*R39</f>
        <v>435.6</v>
      </c>
      <c r="S26" s="13">
        <f>$I$26*$B$45*S39</f>
        <v>764.6759999999999</v>
      </c>
      <c r="T26" s="14" t="s">
        <v>21</v>
      </c>
      <c r="U26" s="12">
        <v>7.580996589617279</v>
      </c>
      <c r="V26" s="5">
        <v>0.11</v>
      </c>
      <c r="W26" s="13">
        <f>$V$26*W39*$B$45</f>
        <v>175.032</v>
      </c>
      <c r="X26" s="13">
        <f>$V$26*X39*$B$45</f>
        <v>249.61199999999997</v>
      </c>
      <c r="Y26" s="13">
        <f>$V$26*Y39*$B$45</f>
        <v>716.232</v>
      </c>
      <c r="Z26" s="14" t="s">
        <v>21</v>
      </c>
      <c r="AA26" s="12">
        <v>7.580996589617279</v>
      </c>
      <c r="AB26" s="5">
        <v>0.35</v>
      </c>
      <c r="AC26" s="13">
        <f>$AB$26*$B$45*AC39</f>
        <v>2428.4399999999996</v>
      </c>
      <c r="AD26" s="14" t="s">
        <v>21</v>
      </c>
      <c r="AE26" s="12">
        <v>7.580996589617279</v>
      </c>
      <c r="AF26" s="5">
        <v>0.25</v>
      </c>
      <c r="AG26" s="13">
        <f>$AF$26*$B$45*AG39</f>
        <v>1269.6</v>
      </c>
      <c r="AH26" s="13">
        <f>$AF$26*$B$45*AH39</f>
        <v>1555.1999999999998</v>
      </c>
      <c r="AI26" s="13">
        <f>$AF$26*$B$45*AI39</f>
        <v>1818</v>
      </c>
      <c r="AJ26" s="14" t="s">
        <v>21</v>
      </c>
      <c r="AK26" s="12">
        <v>7.580996589617279</v>
      </c>
      <c r="AL26" s="5">
        <v>0.25</v>
      </c>
      <c r="AM26" s="13">
        <f aca="true" t="shared" si="71" ref="AM26:AZ26">$AL$26*$B$45*AM39</f>
        <v>1838.3999999999999</v>
      </c>
      <c r="AN26" s="13">
        <f t="shared" si="71"/>
        <v>1794.6000000000001</v>
      </c>
      <c r="AO26" s="13">
        <f t="shared" si="71"/>
        <v>1666.5</v>
      </c>
      <c r="AP26" s="13">
        <f t="shared" si="71"/>
        <v>2203.5</v>
      </c>
      <c r="AQ26" s="13">
        <f t="shared" si="71"/>
        <v>1731</v>
      </c>
      <c r="AR26" s="13">
        <f t="shared" si="71"/>
        <v>1699.5</v>
      </c>
      <c r="AS26" s="13">
        <f t="shared" si="71"/>
        <v>2210.1000000000004</v>
      </c>
      <c r="AT26" s="13">
        <f t="shared" si="71"/>
        <v>2011.8000000000002</v>
      </c>
      <c r="AU26" s="13">
        <f t="shared" si="71"/>
        <v>610.8</v>
      </c>
      <c r="AV26" s="13">
        <f t="shared" si="71"/>
        <v>1789.1999999999998</v>
      </c>
      <c r="AW26" s="13">
        <f t="shared" si="71"/>
        <v>191.39999999999998</v>
      </c>
      <c r="AX26" s="13">
        <f t="shared" si="71"/>
        <v>1427.1</v>
      </c>
      <c r="AY26" s="13">
        <f t="shared" si="71"/>
        <v>1169.1</v>
      </c>
      <c r="AZ26" s="13">
        <f t="shared" si="71"/>
        <v>1093.1999999999998</v>
      </c>
      <c r="BA26" s="14" t="s">
        <v>21</v>
      </c>
      <c r="BB26" s="12">
        <v>7.580996589617279</v>
      </c>
      <c r="BC26" s="5">
        <v>0.11</v>
      </c>
      <c r="BD26" s="13">
        <f aca="true" t="shared" si="72" ref="BD26:BJ26">$BC$26*$B$45*BD39</f>
        <v>270.072</v>
      </c>
      <c r="BE26" s="13">
        <f t="shared" si="72"/>
        <v>784.8720000000001</v>
      </c>
      <c r="BF26" s="13">
        <f t="shared" si="72"/>
        <v>716.1</v>
      </c>
      <c r="BG26" s="13">
        <f t="shared" si="72"/>
        <v>838.464</v>
      </c>
      <c r="BH26" s="13">
        <f t="shared" si="72"/>
        <v>225.06</v>
      </c>
      <c r="BI26" s="13">
        <f t="shared" si="72"/>
        <v>1547.5680000000002</v>
      </c>
      <c r="BJ26" s="13">
        <f t="shared" si="72"/>
        <v>737.3520000000001</v>
      </c>
      <c r="BK26" s="14" t="s">
        <v>21</v>
      </c>
      <c r="BL26" s="12">
        <v>7.580996589617279</v>
      </c>
      <c r="BM26" s="5">
        <v>0.25</v>
      </c>
      <c r="BN26" s="13">
        <f aca="true" t="shared" si="73" ref="BN26:BT26">$BM$26*$B$45*BN39</f>
        <v>1725.6000000000001</v>
      </c>
      <c r="BO26" s="13">
        <f t="shared" si="73"/>
        <v>1712.1000000000001</v>
      </c>
      <c r="BP26" s="13">
        <f t="shared" si="73"/>
        <v>1715.1000000000001</v>
      </c>
      <c r="BQ26" s="13">
        <f t="shared" si="73"/>
        <v>1684.8000000000002</v>
      </c>
      <c r="BR26" s="13">
        <f t="shared" si="73"/>
        <v>1753.1999999999998</v>
      </c>
      <c r="BS26" s="13">
        <f t="shared" si="73"/>
        <v>1795.8000000000002</v>
      </c>
      <c r="BT26" s="13">
        <f t="shared" si="73"/>
        <v>1828.5</v>
      </c>
      <c r="BU26" s="14" t="s">
        <v>21</v>
      </c>
      <c r="BV26" s="12">
        <v>7.580996589617279</v>
      </c>
      <c r="BW26" s="5">
        <v>0.11</v>
      </c>
      <c r="BX26" s="13">
        <f>$BW$26*$B$45*BX39</f>
        <v>721.5120000000001</v>
      </c>
      <c r="BY26" s="14" t="s">
        <v>21</v>
      </c>
      <c r="BZ26" s="12">
        <v>7.580996589617279</v>
      </c>
      <c r="CA26" s="12">
        <v>0.05</v>
      </c>
      <c r="CB26" s="13">
        <f aca="true" t="shared" si="74" ref="CB26:CU26">$CA$26*CB39*$B$45</f>
        <v>273.24</v>
      </c>
      <c r="CC26" s="13">
        <f t="shared" si="74"/>
        <v>320.40000000000003</v>
      </c>
      <c r="CD26" s="13">
        <f t="shared" si="74"/>
        <v>295.5</v>
      </c>
      <c r="CE26" s="13">
        <f t="shared" si="74"/>
        <v>354.6</v>
      </c>
      <c r="CF26" s="13">
        <f t="shared" si="74"/>
        <v>362.88</v>
      </c>
      <c r="CG26" s="13">
        <f t="shared" si="74"/>
        <v>361.38</v>
      </c>
      <c r="CH26" s="13">
        <f t="shared" si="74"/>
        <v>359.58</v>
      </c>
      <c r="CI26" s="13">
        <f t="shared" si="74"/>
        <v>321.6</v>
      </c>
      <c r="CJ26" s="13">
        <f t="shared" si="74"/>
        <v>443.40000000000003</v>
      </c>
      <c r="CK26" s="13">
        <f t="shared" si="74"/>
        <v>355.14</v>
      </c>
      <c r="CL26" s="13">
        <f t="shared" si="74"/>
        <v>324.36</v>
      </c>
      <c r="CM26" s="13">
        <f t="shared" si="74"/>
        <v>110.46000000000001</v>
      </c>
      <c r="CN26" s="13">
        <f t="shared" si="74"/>
        <v>344.28</v>
      </c>
      <c r="CO26" s="13">
        <f t="shared" si="74"/>
        <v>332.1</v>
      </c>
      <c r="CP26" s="13">
        <f t="shared" si="74"/>
        <v>285.90000000000003</v>
      </c>
      <c r="CQ26" s="13">
        <f t="shared" si="74"/>
        <v>394.26000000000005</v>
      </c>
      <c r="CR26" s="13">
        <f t="shared" si="74"/>
        <v>284.28000000000003</v>
      </c>
      <c r="CS26" s="13">
        <f t="shared" si="74"/>
        <v>508.98</v>
      </c>
      <c r="CT26" s="13">
        <f t="shared" si="74"/>
        <v>487.0200000000001</v>
      </c>
      <c r="CU26" s="13">
        <f t="shared" si="74"/>
        <v>429.65999999999997</v>
      </c>
      <c r="CV26" s="14" t="s">
        <v>21</v>
      </c>
      <c r="CW26" s="12">
        <v>7.580996589617279</v>
      </c>
      <c r="CX26" s="12">
        <v>0.14</v>
      </c>
      <c r="CY26" s="13">
        <f>$CX$26*CY39*$B$45</f>
        <v>968.352</v>
      </c>
      <c r="CZ26" s="13">
        <f>$CX$26*CZ39*$B$45</f>
        <v>1024.632</v>
      </c>
      <c r="DA26" s="13">
        <f>$CX$26*DA39*$B$45</f>
        <v>983.3040000000001</v>
      </c>
      <c r="DB26" s="13">
        <f>$CX$26*DB39*$B$45</f>
        <v>988.8480000000002</v>
      </c>
    </row>
    <row r="27" spans="1:106" ht="45" customHeight="1">
      <c r="A27" s="41" t="s">
        <v>35</v>
      </c>
      <c r="B27" s="41"/>
      <c r="C27" s="41"/>
      <c r="D27" s="41"/>
      <c r="E27" s="41"/>
      <c r="F27" s="41"/>
      <c r="G27" s="16" t="s">
        <v>22</v>
      </c>
      <c r="H27" s="18">
        <v>2.067544524441076</v>
      </c>
      <c r="I27" s="5">
        <v>0.04</v>
      </c>
      <c r="J27" s="13">
        <f aca="true" t="shared" si="75" ref="J27:P27">$I$27*$B$45*J39</f>
        <v>194.68800000000002</v>
      </c>
      <c r="K27" s="13">
        <f t="shared" si="75"/>
        <v>197.61599999999999</v>
      </c>
      <c r="L27" s="13">
        <f t="shared" si="75"/>
        <v>212.35199999999998</v>
      </c>
      <c r="M27" s="13">
        <f t="shared" si="75"/>
        <v>271.344</v>
      </c>
      <c r="N27" s="13">
        <f t="shared" si="75"/>
        <v>226.272</v>
      </c>
      <c r="O27" s="13">
        <f t="shared" si="75"/>
        <v>194.112</v>
      </c>
      <c r="P27" s="13">
        <f t="shared" si="75"/>
        <v>341.52</v>
      </c>
      <c r="Q27" s="13">
        <f>$I$27*$B$45*Q39</f>
        <v>161.088</v>
      </c>
      <c r="R27" s="13">
        <f>$I$27*$B$45*R39</f>
        <v>158.4</v>
      </c>
      <c r="S27" s="13">
        <f>$I$27*$B$45*S39</f>
        <v>278.06399999999996</v>
      </c>
      <c r="T27" s="16" t="s">
        <v>22</v>
      </c>
      <c r="U27" s="18">
        <v>2.067544524441076</v>
      </c>
      <c r="V27" s="5">
        <v>0.04</v>
      </c>
      <c r="W27" s="13">
        <f>$V$27*W39*$B$45</f>
        <v>63.648</v>
      </c>
      <c r="X27" s="13">
        <f>$V$27*X39*$B$45</f>
        <v>90.768</v>
      </c>
      <c r="Y27" s="13">
        <f>$V$27*Y39*$B$45</f>
        <v>260.448</v>
      </c>
      <c r="Z27" s="16" t="s">
        <v>22</v>
      </c>
      <c r="AA27" s="18">
        <v>2.067544524441076</v>
      </c>
      <c r="AB27" s="32">
        <v>0.04</v>
      </c>
      <c r="AC27" s="13">
        <f>$AB$27*$B$45*AC39</f>
        <v>277.536</v>
      </c>
      <c r="AD27" s="16" t="s">
        <v>22</v>
      </c>
      <c r="AE27" s="18">
        <v>2.067544524441076</v>
      </c>
      <c r="AF27" s="5">
        <v>0.04</v>
      </c>
      <c r="AG27" s="13">
        <f>$AF$27*$B$45*AG39</f>
        <v>203.136</v>
      </c>
      <c r="AH27" s="13">
        <f>$AF$27*$B$45*AH39</f>
        <v>248.832</v>
      </c>
      <c r="AI27" s="13">
        <f>$AF$27*$B$45*AI39</f>
        <v>290.88</v>
      </c>
      <c r="AJ27" s="16" t="s">
        <v>22</v>
      </c>
      <c r="AK27" s="18">
        <v>2.067544524441076</v>
      </c>
      <c r="AL27" s="5">
        <v>0.04</v>
      </c>
      <c r="AM27" s="13">
        <f aca="true" t="shared" si="76" ref="AM27:AZ27">$AL$27*$B$45*AM39</f>
        <v>294.14399999999995</v>
      </c>
      <c r="AN27" s="13">
        <f t="shared" si="76"/>
        <v>287.136</v>
      </c>
      <c r="AO27" s="13">
        <f t="shared" si="76"/>
        <v>266.64</v>
      </c>
      <c r="AP27" s="13">
        <f t="shared" si="76"/>
        <v>352.56</v>
      </c>
      <c r="AQ27" s="13">
        <f t="shared" si="76"/>
        <v>276.96</v>
      </c>
      <c r="AR27" s="13">
        <f t="shared" si="76"/>
        <v>271.92</v>
      </c>
      <c r="AS27" s="13">
        <f t="shared" si="76"/>
        <v>353.616</v>
      </c>
      <c r="AT27" s="13">
        <f t="shared" si="76"/>
        <v>321.888</v>
      </c>
      <c r="AU27" s="13">
        <f t="shared" si="76"/>
        <v>97.728</v>
      </c>
      <c r="AV27" s="13">
        <f t="shared" si="76"/>
        <v>286.272</v>
      </c>
      <c r="AW27" s="13">
        <f t="shared" si="76"/>
        <v>30.624</v>
      </c>
      <c r="AX27" s="13">
        <f t="shared" si="76"/>
        <v>228.33599999999998</v>
      </c>
      <c r="AY27" s="13">
        <f t="shared" si="76"/>
        <v>187.05599999999998</v>
      </c>
      <c r="AZ27" s="13">
        <f t="shared" si="76"/>
        <v>174.91199999999998</v>
      </c>
      <c r="BA27" s="16" t="s">
        <v>22</v>
      </c>
      <c r="BB27" s="18">
        <v>2.067544524441076</v>
      </c>
      <c r="BC27" s="5">
        <v>0.04</v>
      </c>
      <c r="BD27" s="13">
        <f aca="true" t="shared" si="77" ref="BD27:BJ27">$BC$27*$B$45*BD39</f>
        <v>98.208</v>
      </c>
      <c r="BE27" s="13">
        <f t="shared" si="77"/>
        <v>285.408</v>
      </c>
      <c r="BF27" s="13">
        <f t="shared" si="77"/>
        <v>260.4</v>
      </c>
      <c r="BG27" s="13">
        <f t="shared" si="77"/>
        <v>304.896</v>
      </c>
      <c r="BH27" s="13">
        <f t="shared" si="77"/>
        <v>81.84</v>
      </c>
      <c r="BI27" s="13">
        <f t="shared" si="77"/>
        <v>562.7520000000001</v>
      </c>
      <c r="BJ27" s="13">
        <f t="shared" si="77"/>
        <v>268.128</v>
      </c>
      <c r="BK27" s="16" t="s">
        <v>22</v>
      </c>
      <c r="BL27" s="18">
        <v>2.067544524441076</v>
      </c>
      <c r="BM27" s="5">
        <v>0.04</v>
      </c>
      <c r="BN27" s="13">
        <f aca="true" t="shared" si="78" ref="BN27:BT27">$BM$27*$B$45*BN39</f>
        <v>276.096</v>
      </c>
      <c r="BO27" s="13">
        <f t="shared" si="78"/>
        <v>273.93600000000004</v>
      </c>
      <c r="BP27" s="13">
        <f t="shared" si="78"/>
        <v>274.416</v>
      </c>
      <c r="BQ27" s="13">
        <f t="shared" si="78"/>
        <v>269.568</v>
      </c>
      <c r="BR27" s="13">
        <f t="shared" si="78"/>
        <v>280.512</v>
      </c>
      <c r="BS27" s="13">
        <f t="shared" si="78"/>
        <v>287.328</v>
      </c>
      <c r="BT27" s="13">
        <f t="shared" si="78"/>
        <v>292.56</v>
      </c>
      <c r="BU27" s="16" t="s">
        <v>22</v>
      </c>
      <c r="BV27" s="18">
        <v>2.067544524441076</v>
      </c>
      <c r="BW27" s="5">
        <v>0.04</v>
      </c>
      <c r="BX27" s="13">
        <f>$BW$27*$B$45*BX39</f>
        <v>262.368</v>
      </c>
      <c r="BY27" s="16" t="s">
        <v>22</v>
      </c>
      <c r="BZ27" s="18">
        <v>2.067544524441076</v>
      </c>
      <c r="CA27" s="12">
        <v>0.04</v>
      </c>
      <c r="CB27" s="13">
        <f aca="true" t="shared" si="79" ref="CB27:CU27">$CA$27*CB39*$B$45</f>
        <v>218.592</v>
      </c>
      <c r="CC27" s="13">
        <f t="shared" si="79"/>
        <v>256.32</v>
      </c>
      <c r="CD27" s="13">
        <f t="shared" si="79"/>
        <v>236.39999999999998</v>
      </c>
      <c r="CE27" s="13">
        <f t="shared" si="79"/>
        <v>283.68</v>
      </c>
      <c r="CF27" s="13">
        <f t="shared" si="79"/>
        <v>290.304</v>
      </c>
      <c r="CG27" s="13">
        <f t="shared" si="79"/>
        <v>289.104</v>
      </c>
      <c r="CH27" s="13">
        <f t="shared" si="79"/>
        <v>287.664</v>
      </c>
      <c r="CI27" s="13">
        <f t="shared" si="79"/>
        <v>257.28000000000003</v>
      </c>
      <c r="CJ27" s="13">
        <f t="shared" si="79"/>
        <v>354.72</v>
      </c>
      <c r="CK27" s="13">
        <f t="shared" si="79"/>
        <v>284.11199999999997</v>
      </c>
      <c r="CL27" s="13">
        <f t="shared" si="79"/>
        <v>259.48800000000006</v>
      </c>
      <c r="CM27" s="13">
        <f t="shared" si="79"/>
        <v>88.368</v>
      </c>
      <c r="CN27" s="13">
        <f t="shared" si="79"/>
        <v>275.424</v>
      </c>
      <c r="CO27" s="13">
        <f t="shared" si="79"/>
        <v>265.68</v>
      </c>
      <c r="CP27" s="13">
        <f t="shared" si="79"/>
        <v>228.71999999999997</v>
      </c>
      <c r="CQ27" s="13">
        <f t="shared" si="79"/>
        <v>315.408</v>
      </c>
      <c r="CR27" s="13">
        <f t="shared" si="79"/>
        <v>227.42400000000004</v>
      </c>
      <c r="CS27" s="13">
        <f t="shared" si="79"/>
        <v>407.184</v>
      </c>
      <c r="CT27" s="13">
        <f t="shared" si="79"/>
        <v>389.61600000000004</v>
      </c>
      <c r="CU27" s="13">
        <f t="shared" si="79"/>
        <v>343.728</v>
      </c>
      <c r="CV27" s="16" t="s">
        <v>22</v>
      </c>
      <c r="CW27" s="18">
        <v>2.067544524441076</v>
      </c>
      <c r="CX27" s="12">
        <v>0</v>
      </c>
      <c r="CY27" s="13">
        <f>$CX$27*CY39*$B$45</f>
        <v>0</v>
      </c>
      <c r="CZ27" s="13">
        <f>$CX$27*CZ39*$B$45</f>
        <v>0</v>
      </c>
      <c r="DA27" s="13">
        <f>$CX$27*DA39*$B$45</f>
        <v>0</v>
      </c>
      <c r="DB27" s="13">
        <f>$CX$27*DB39*$B$45</f>
        <v>0</v>
      </c>
    </row>
    <row r="28" spans="1:106" ht="68.25" customHeight="1">
      <c r="A28" s="41" t="s">
        <v>36</v>
      </c>
      <c r="B28" s="41"/>
      <c r="C28" s="41"/>
      <c r="D28" s="41"/>
      <c r="E28" s="41"/>
      <c r="F28" s="41"/>
      <c r="G28" s="14" t="s">
        <v>21</v>
      </c>
      <c r="H28" s="12">
        <v>23.776762031072376</v>
      </c>
      <c r="I28" s="5">
        <v>1.56</v>
      </c>
      <c r="J28" s="13">
        <f aca="true" t="shared" si="80" ref="J28:P28">$I$28*$B$45*J39</f>
        <v>7592.832</v>
      </c>
      <c r="K28" s="13">
        <f t="shared" si="80"/>
        <v>7707.023999999999</v>
      </c>
      <c r="L28" s="13">
        <f t="shared" si="80"/>
        <v>8281.728</v>
      </c>
      <c r="M28" s="13">
        <f t="shared" si="80"/>
        <v>10582.416</v>
      </c>
      <c r="N28" s="13">
        <f t="shared" si="80"/>
        <v>8824.607999999998</v>
      </c>
      <c r="O28" s="13">
        <f t="shared" si="80"/>
        <v>7570.3679999999995</v>
      </c>
      <c r="P28" s="13">
        <f t="shared" si="80"/>
        <v>13319.279999999999</v>
      </c>
      <c r="Q28" s="13">
        <f>$I$28*$B$45*Q39</f>
        <v>6282.432</v>
      </c>
      <c r="R28" s="13">
        <f>$I$28*$B$45*R39</f>
        <v>6177.599999999999</v>
      </c>
      <c r="S28" s="13">
        <f>$I$28*$B$45*S39</f>
        <v>10844.496</v>
      </c>
      <c r="T28" s="14" t="s">
        <v>21</v>
      </c>
      <c r="U28" s="12">
        <v>23.776762031072376</v>
      </c>
      <c r="V28" s="5">
        <v>1.56</v>
      </c>
      <c r="W28" s="13">
        <f>$V$28*W39*$B$45</f>
        <v>2482.272</v>
      </c>
      <c r="X28" s="13">
        <f>$V$28*X39*$B$45</f>
        <v>3539.9519999999998</v>
      </c>
      <c r="Y28" s="13">
        <f>$V$28*Y39*$B$45</f>
        <v>10157.472</v>
      </c>
      <c r="Z28" s="14" t="s">
        <v>21</v>
      </c>
      <c r="AA28" s="12">
        <v>23.776762031072376</v>
      </c>
      <c r="AB28" s="32">
        <v>4.75</v>
      </c>
      <c r="AC28" s="13">
        <f>$AB$28*$B$45*AC39</f>
        <v>32957.4</v>
      </c>
      <c r="AD28" s="14" t="s">
        <v>21</v>
      </c>
      <c r="AE28" s="12">
        <v>23.776762031072376</v>
      </c>
      <c r="AF28" s="5">
        <v>5.21</v>
      </c>
      <c r="AG28" s="13">
        <f>$AF$28*$B$45*AG39</f>
        <v>26458.463999999996</v>
      </c>
      <c r="AH28" s="13">
        <f>$AF$28*$B$45*AH39</f>
        <v>32410.367999999995</v>
      </c>
      <c r="AI28" s="13">
        <f>$AF$28*$B$45*AI39</f>
        <v>37887.119999999995</v>
      </c>
      <c r="AJ28" s="14" t="s">
        <v>21</v>
      </c>
      <c r="AK28" s="12">
        <v>23.776762031072376</v>
      </c>
      <c r="AL28" s="5">
        <v>5.21</v>
      </c>
      <c r="AM28" s="13">
        <f aca="true" t="shared" si="81" ref="AM28:AZ28">$AL$28*$B$45*AM39</f>
        <v>38312.255999999994</v>
      </c>
      <c r="AN28" s="13">
        <f t="shared" si="81"/>
        <v>37399.464</v>
      </c>
      <c r="AO28" s="13">
        <f t="shared" si="81"/>
        <v>34729.86</v>
      </c>
      <c r="AP28" s="13">
        <f t="shared" si="81"/>
        <v>45920.939999999995</v>
      </c>
      <c r="AQ28" s="13">
        <f t="shared" si="81"/>
        <v>36074.04</v>
      </c>
      <c r="AR28" s="13">
        <f t="shared" si="81"/>
        <v>35417.579999999994</v>
      </c>
      <c r="AS28" s="13">
        <f t="shared" si="81"/>
        <v>46058.484</v>
      </c>
      <c r="AT28" s="13">
        <f t="shared" si="81"/>
        <v>41925.912</v>
      </c>
      <c r="AU28" s="13">
        <f t="shared" si="81"/>
        <v>12729.071999999998</v>
      </c>
      <c r="AV28" s="13">
        <f t="shared" si="81"/>
        <v>37286.92799999999</v>
      </c>
      <c r="AW28" s="13">
        <f t="shared" si="81"/>
        <v>3988.7759999999994</v>
      </c>
      <c r="AX28" s="13">
        <f t="shared" si="81"/>
        <v>29740.764</v>
      </c>
      <c r="AY28" s="13">
        <f t="shared" si="81"/>
        <v>24364.043999999998</v>
      </c>
      <c r="AZ28" s="13">
        <f t="shared" si="81"/>
        <v>22782.287999999997</v>
      </c>
      <c r="BA28" s="14" t="s">
        <v>21</v>
      </c>
      <c r="BB28" s="12">
        <v>23.776762031072376</v>
      </c>
      <c r="BC28" s="5">
        <v>1.56</v>
      </c>
      <c r="BD28" s="13">
        <f aca="true" t="shared" si="82" ref="BD28:BJ28">$BC$28*$B$45*BD39</f>
        <v>3830.1119999999996</v>
      </c>
      <c r="BE28" s="13">
        <f t="shared" si="82"/>
        <v>11130.912</v>
      </c>
      <c r="BF28" s="13">
        <f t="shared" si="82"/>
        <v>10155.599999999999</v>
      </c>
      <c r="BG28" s="13">
        <f t="shared" si="82"/>
        <v>11890.944</v>
      </c>
      <c r="BH28" s="13">
        <f t="shared" si="82"/>
        <v>3191.7599999999998</v>
      </c>
      <c r="BI28" s="13">
        <f t="shared" si="82"/>
        <v>21947.328</v>
      </c>
      <c r="BJ28" s="13">
        <f t="shared" si="82"/>
        <v>10456.992</v>
      </c>
      <c r="BK28" s="14" t="s">
        <v>21</v>
      </c>
      <c r="BL28" s="12">
        <v>23.776762031072376</v>
      </c>
      <c r="BM28" s="5">
        <v>5.21</v>
      </c>
      <c r="BN28" s="13">
        <f aca="true" t="shared" si="83" ref="BN28:BT28">$BM$28*$B$45*BN39</f>
        <v>35961.504</v>
      </c>
      <c r="BO28" s="13">
        <f t="shared" si="83"/>
        <v>35680.164</v>
      </c>
      <c r="BP28" s="13">
        <f t="shared" si="83"/>
        <v>35742.684</v>
      </c>
      <c r="BQ28" s="13">
        <f t="shared" si="83"/>
        <v>35111.231999999996</v>
      </c>
      <c r="BR28" s="13">
        <f t="shared" si="83"/>
        <v>36536.687999999995</v>
      </c>
      <c r="BS28" s="13">
        <f t="shared" si="83"/>
        <v>37424.472</v>
      </c>
      <c r="BT28" s="13">
        <f t="shared" si="83"/>
        <v>38105.939999999995</v>
      </c>
      <c r="BU28" s="14" t="s">
        <v>21</v>
      </c>
      <c r="BV28" s="12">
        <v>23.776762031072376</v>
      </c>
      <c r="BW28" s="5">
        <v>1.56</v>
      </c>
      <c r="BX28" s="13">
        <f>$BW$28*$B$45*BX39</f>
        <v>10232.351999999999</v>
      </c>
      <c r="BY28" s="14" t="s">
        <v>21</v>
      </c>
      <c r="BZ28" s="12">
        <v>23.776762031072376</v>
      </c>
      <c r="CA28" s="12">
        <v>0.35</v>
      </c>
      <c r="CB28" s="13">
        <f aca="true" t="shared" si="84" ref="CB28:CU28">$CA$28*CB39*$B$45</f>
        <v>1912.6799999999998</v>
      </c>
      <c r="CC28" s="13">
        <f t="shared" si="84"/>
        <v>2242.7999999999997</v>
      </c>
      <c r="CD28" s="13">
        <f t="shared" si="84"/>
        <v>2068.5</v>
      </c>
      <c r="CE28" s="13">
        <f t="shared" si="84"/>
        <v>2482.2</v>
      </c>
      <c r="CF28" s="13">
        <f t="shared" si="84"/>
        <v>2540.16</v>
      </c>
      <c r="CG28" s="13">
        <f t="shared" si="84"/>
        <v>2529.66</v>
      </c>
      <c r="CH28" s="13">
        <f t="shared" si="84"/>
        <v>2517.0599999999995</v>
      </c>
      <c r="CI28" s="13">
        <f t="shared" si="84"/>
        <v>2251.2</v>
      </c>
      <c r="CJ28" s="13">
        <f t="shared" si="84"/>
        <v>3103.7999999999997</v>
      </c>
      <c r="CK28" s="13">
        <f t="shared" si="84"/>
        <v>2485.98</v>
      </c>
      <c r="CL28" s="13">
        <f t="shared" si="84"/>
        <v>2270.52</v>
      </c>
      <c r="CM28" s="13">
        <f t="shared" si="84"/>
        <v>773.2199999999998</v>
      </c>
      <c r="CN28" s="13">
        <f t="shared" si="84"/>
        <v>2409.96</v>
      </c>
      <c r="CO28" s="13">
        <f t="shared" si="84"/>
        <v>2324.7</v>
      </c>
      <c r="CP28" s="13">
        <f t="shared" si="84"/>
        <v>2001.2999999999997</v>
      </c>
      <c r="CQ28" s="13">
        <f t="shared" si="84"/>
        <v>2759.8199999999997</v>
      </c>
      <c r="CR28" s="13">
        <f t="shared" si="84"/>
        <v>1989.9599999999998</v>
      </c>
      <c r="CS28" s="13">
        <f t="shared" si="84"/>
        <v>3562.8599999999997</v>
      </c>
      <c r="CT28" s="13">
        <f t="shared" si="84"/>
        <v>3409.1399999999994</v>
      </c>
      <c r="CU28" s="13">
        <f t="shared" si="84"/>
        <v>3007.62</v>
      </c>
      <c r="CV28" s="14" t="s">
        <v>21</v>
      </c>
      <c r="CW28" s="12">
        <v>23.776762031072376</v>
      </c>
      <c r="CX28" s="12">
        <v>2.35</v>
      </c>
      <c r="CY28" s="13">
        <f>$CX$28*CY39*$B$45</f>
        <v>16254.48</v>
      </c>
      <c r="CZ28" s="13">
        <f>$CX$28*CZ39*$B$45</f>
        <v>17199.18</v>
      </c>
      <c r="DA28" s="13">
        <f>$CX$28*DA39*$B$45</f>
        <v>16505.46</v>
      </c>
      <c r="DB28" s="13">
        <f>$CX$28*DB39*$B$45</f>
        <v>16598.52</v>
      </c>
    </row>
    <row r="29" spans="1:106" ht="12.75">
      <c r="A29" s="43" t="s">
        <v>23</v>
      </c>
      <c r="B29" s="43"/>
      <c r="C29" s="43"/>
      <c r="D29" s="43"/>
      <c r="E29" s="43"/>
      <c r="F29" s="43"/>
      <c r="G29" s="15"/>
      <c r="H29" s="17">
        <f>SUM(H30:H32)</f>
        <v>14.81716559302766</v>
      </c>
      <c r="I29" s="27">
        <f aca="true" t="shared" si="85" ref="I29:S29">SUM(I30:I35)</f>
        <v>3.44</v>
      </c>
      <c r="J29" s="19">
        <f t="shared" si="85"/>
        <v>16743.168</v>
      </c>
      <c r="K29" s="19">
        <f t="shared" si="85"/>
        <v>16994.976</v>
      </c>
      <c r="L29" s="19">
        <f t="shared" si="85"/>
        <v>18262.271999999997</v>
      </c>
      <c r="M29" s="19">
        <f t="shared" si="85"/>
        <v>23335.584000000003</v>
      </c>
      <c r="N29" s="19">
        <f t="shared" si="85"/>
        <v>19459.392</v>
      </c>
      <c r="O29" s="19">
        <f t="shared" si="85"/>
        <v>16693.631999999998</v>
      </c>
      <c r="P29" s="19">
        <f t="shared" si="85"/>
        <v>29370.72</v>
      </c>
      <c r="Q29" s="19">
        <f t="shared" si="85"/>
        <v>13853.568000000001</v>
      </c>
      <c r="R29" s="19">
        <f t="shared" si="85"/>
        <v>13622.400000000001</v>
      </c>
      <c r="S29" s="19">
        <f t="shared" si="85"/>
        <v>23913.503999999997</v>
      </c>
      <c r="T29" s="15"/>
      <c r="U29" s="17">
        <f>SUM(U30:U32)</f>
        <v>14.81716559302766</v>
      </c>
      <c r="V29" s="27">
        <f>SUM(V30:V35)</f>
        <v>3.44</v>
      </c>
      <c r="W29" s="17">
        <f>SUM(W30:W35)</f>
        <v>5473.728000000001</v>
      </c>
      <c r="X29" s="17">
        <f>SUM(X30:X35)</f>
        <v>7806.047999999999</v>
      </c>
      <c r="Y29" s="17">
        <f>SUM(Y30:Y35)</f>
        <v>22398.528</v>
      </c>
      <c r="Z29" s="15"/>
      <c r="AA29" s="17">
        <f>SUM(AA30:AA32)</f>
        <v>14.81716559302766</v>
      </c>
      <c r="AB29" s="33">
        <f>SUM(AB30:AB35)</f>
        <v>3.15</v>
      </c>
      <c r="AC29" s="17">
        <f>SUM(AC30:AC35)</f>
        <v>21855.960000000003</v>
      </c>
      <c r="AD29" s="15"/>
      <c r="AE29" s="17">
        <f>SUM(AE30:AE32)</f>
        <v>14.81716559302766</v>
      </c>
      <c r="AF29" s="27">
        <f>SUM(AF30:AF35)</f>
        <v>2.85</v>
      </c>
      <c r="AG29" s="17">
        <f>SUM(AG30:AG35)</f>
        <v>14473.44</v>
      </c>
      <c r="AH29" s="17">
        <f>SUM(AH30:AH35)</f>
        <v>17729.28</v>
      </c>
      <c r="AI29" s="17">
        <f>SUM(AI30:AI35)</f>
        <v>20725.2</v>
      </c>
      <c r="AJ29" s="15"/>
      <c r="AK29" s="17">
        <f>SUM(AK30:AK32)</f>
        <v>14.81716559302766</v>
      </c>
      <c r="AL29" s="27">
        <f aca="true" t="shared" si="86" ref="AL29:AZ29">SUM(AL30:AL35)</f>
        <v>2.85</v>
      </c>
      <c r="AM29" s="17">
        <f t="shared" si="86"/>
        <v>20957.76</v>
      </c>
      <c r="AN29" s="17">
        <f t="shared" si="86"/>
        <v>20458.44</v>
      </c>
      <c r="AO29" s="17">
        <f t="shared" si="86"/>
        <v>18998.1</v>
      </c>
      <c r="AP29" s="17">
        <f t="shared" si="86"/>
        <v>25119.899999999998</v>
      </c>
      <c r="AQ29" s="17">
        <f t="shared" si="86"/>
        <v>19733.399999999998</v>
      </c>
      <c r="AR29" s="17">
        <f t="shared" si="86"/>
        <v>19374.3</v>
      </c>
      <c r="AS29" s="17">
        <f t="shared" si="86"/>
        <v>25195.14</v>
      </c>
      <c r="AT29" s="17">
        <f t="shared" si="86"/>
        <v>22934.52</v>
      </c>
      <c r="AU29" s="17">
        <f t="shared" si="86"/>
        <v>6963.119999999999</v>
      </c>
      <c r="AV29" s="17">
        <f t="shared" si="86"/>
        <v>20396.879999999997</v>
      </c>
      <c r="AW29" s="17">
        <f t="shared" si="86"/>
        <v>2181.96</v>
      </c>
      <c r="AX29" s="17">
        <f t="shared" si="86"/>
        <v>16268.94</v>
      </c>
      <c r="AY29" s="17">
        <f t="shared" si="86"/>
        <v>13327.74</v>
      </c>
      <c r="AZ29" s="17">
        <f t="shared" si="86"/>
        <v>12462.48</v>
      </c>
      <c r="BA29" s="15"/>
      <c r="BB29" s="17">
        <f>SUM(BB30:BB32)</f>
        <v>14.81716559302766</v>
      </c>
      <c r="BC29" s="27">
        <f aca="true" t="shared" si="87" ref="BC29:BJ29">SUM(BC30:BC35)</f>
        <v>3.44</v>
      </c>
      <c r="BD29" s="17">
        <f t="shared" si="87"/>
        <v>8445.888</v>
      </c>
      <c r="BE29" s="17">
        <f t="shared" si="87"/>
        <v>24545.088</v>
      </c>
      <c r="BF29" s="17">
        <f t="shared" si="87"/>
        <v>22394.4</v>
      </c>
      <c r="BG29" s="17">
        <f t="shared" si="87"/>
        <v>26221.056000000004</v>
      </c>
      <c r="BH29" s="17">
        <f t="shared" si="87"/>
        <v>7038.240000000001</v>
      </c>
      <c r="BI29" s="17">
        <f t="shared" si="87"/>
        <v>48396.672000000006</v>
      </c>
      <c r="BJ29" s="17">
        <f t="shared" si="87"/>
        <v>23059.008</v>
      </c>
      <c r="BK29" s="15"/>
      <c r="BL29" s="17">
        <f>SUM(BL30:BL32)</f>
        <v>14.81716559302766</v>
      </c>
      <c r="BM29" s="27">
        <f aca="true" t="shared" si="88" ref="BM29:BT29">SUM(BM30:BM35)</f>
        <v>2.85</v>
      </c>
      <c r="BN29" s="17">
        <f t="shared" si="88"/>
        <v>19671.84</v>
      </c>
      <c r="BO29" s="17">
        <f t="shared" si="88"/>
        <v>19517.940000000002</v>
      </c>
      <c r="BP29" s="17">
        <f t="shared" si="88"/>
        <v>19552.140000000003</v>
      </c>
      <c r="BQ29" s="17">
        <f t="shared" si="88"/>
        <v>19206.72</v>
      </c>
      <c r="BR29" s="17">
        <f t="shared" si="88"/>
        <v>19986.48</v>
      </c>
      <c r="BS29" s="17">
        <f t="shared" si="88"/>
        <v>20472.12</v>
      </c>
      <c r="BT29" s="17">
        <f t="shared" si="88"/>
        <v>20844.899999999998</v>
      </c>
      <c r="BU29" s="15"/>
      <c r="BV29" s="17">
        <f>SUM(BV30:BV32)</f>
        <v>14.81716559302766</v>
      </c>
      <c r="BW29" s="27">
        <f>SUM(BW30:BW35)</f>
        <v>3.44</v>
      </c>
      <c r="BX29" s="17">
        <f>SUM(BX30:BX35)</f>
        <v>22563.648</v>
      </c>
      <c r="BY29" s="15"/>
      <c r="BZ29" s="17">
        <f>SUM(BZ30:BZ32)</f>
        <v>14.81716559302766</v>
      </c>
      <c r="CA29" s="17">
        <f aca="true" t="shared" si="89" ref="CA29:CL29">SUM(CA30:CA35)</f>
        <v>1.26</v>
      </c>
      <c r="CB29" s="17">
        <f t="shared" si="89"/>
        <v>6885.647999999999</v>
      </c>
      <c r="CC29" s="17">
        <f>SUM(CC30:CC35)</f>
        <v>8074.08</v>
      </c>
      <c r="CD29" s="17">
        <f>SUM(CD30:CD35)</f>
        <v>7446.599999999999</v>
      </c>
      <c r="CE29" s="17">
        <f t="shared" si="89"/>
        <v>8935.92</v>
      </c>
      <c r="CF29" s="17">
        <f t="shared" si="89"/>
        <v>9144.576</v>
      </c>
      <c r="CG29" s="17">
        <f t="shared" si="89"/>
        <v>9106.776</v>
      </c>
      <c r="CH29" s="17">
        <f t="shared" si="89"/>
        <v>9061.415999999997</v>
      </c>
      <c r="CI29" s="17">
        <f t="shared" si="89"/>
        <v>8104.32</v>
      </c>
      <c r="CJ29" s="17">
        <f t="shared" si="89"/>
        <v>11173.68</v>
      </c>
      <c r="CK29" s="17">
        <f t="shared" si="89"/>
        <v>8949.527999999998</v>
      </c>
      <c r="CL29" s="17">
        <f t="shared" si="89"/>
        <v>8173.872</v>
      </c>
      <c r="CM29" s="17">
        <f>SUM(CM30:CM35)</f>
        <v>2783.5919999999996</v>
      </c>
      <c r="CN29" s="17">
        <f>SUM(CN30:CN35)</f>
        <v>8675.856</v>
      </c>
      <c r="CO29" s="17">
        <f aca="true" t="shared" si="90" ref="CO29:CT29">SUM(CO30:CO35)</f>
        <v>8368.92</v>
      </c>
      <c r="CP29" s="17">
        <f t="shared" si="90"/>
        <v>7204.68</v>
      </c>
      <c r="CQ29" s="17">
        <f t="shared" si="90"/>
        <v>9935.351999999999</v>
      </c>
      <c r="CR29" s="17">
        <f t="shared" si="90"/>
        <v>7163.856</v>
      </c>
      <c r="CS29" s="17">
        <f t="shared" si="90"/>
        <v>12826.295999999998</v>
      </c>
      <c r="CT29" s="17">
        <f t="shared" si="90"/>
        <v>12272.904</v>
      </c>
      <c r="CU29" s="17">
        <f>SUM(CU30:CU35)</f>
        <v>10827.432</v>
      </c>
      <c r="CV29" s="15"/>
      <c r="CW29" s="17">
        <f>SUM(CW30:CW32)</f>
        <v>14.81716559302766</v>
      </c>
      <c r="CX29" s="17">
        <f>SUM(CX30:CX35)</f>
        <v>1.47</v>
      </c>
      <c r="CY29" s="17">
        <f>SUM(CY30:CY35)</f>
        <v>10167.696</v>
      </c>
      <c r="CZ29" s="17">
        <f>SUM(CZ30:CZ35)</f>
        <v>10758.635999999999</v>
      </c>
      <c r="DA29" s="17">
        <f>SUM(DA30:DA35)</f>
        <v>10324.692</v>
      </c>
      <c r="DB29" s="17">
        <f>SUM(DB30:DB35)</f>
        <v>10382.904</v>
      </c>
    </row>
    <row r="30" spans="1:106" ht="95.25" customHeight="1">
      <c r="A30" s="41" t="s">
        <v>37</v>
      </c>
      <c r="B30" s="41"/>
      <c r="C30" s="41"/>
      <c r="D30" s="41"/>
      <c r="E30" s="41"/>
      <c r="F30" s="41"/>
      <c r="G30" s="16" t="s">
        <v>24</v>
      </c>
      <c r="H30" s="18">
        <v>11.753978779840848</v>
      </c>
      <c r="I30" s="5">
        <v>1.76</v>
      </c>
      <c r="J30" s="13">
        <f aca="true" t="shared" si="91" ref="J30:P30">$I$30*$B$45*J39</f>
        <v>8566.272</v>
      </c>
      <c r="K30" s="13">
        <f t="shared" si="91"/>
        <v>8695.104</v>
      </c>
      <c r="L30" s="13">
        <f t="shared" si="91"/>
        <v>9343.488</v>
      </c>
      <c r="M30" s="13">
        <f t="shared" si="91"/>
        <v>11939.136</v>
      </c>
      <c r="N30" s="13">
        <f t="shared" si="91"/>
        <v>9955.968</v>
      </c>
      <c r="O30" s="13">
        <f t="shared" si="91"/>
        <v>8540.928</v>
      </c>
      <c r="P30" s="13">
        <f t="shared" si="91"/>
        <v>15026.880000000001</v>
      </c>
      <c r="Q30" s="13">
        <f>$I$30*$B$45*Q39</f>
        <v>7087.872000000001</v>
      </c>
      <c r="R30" s="13">
        <f>$I$30*$B$45*R39</f>
        <v>6969.6</v>
      </c>
      <c r="S30" s="13">
        <f>$I$30*$B$45*S39</f>
        <v>12234.815999999999</v>
      </c>
      <c r="T30" s="16" t="s">
        <v>24</v>
      </c>
      <c r="U30" s="18">
        <v>11.753978779840848</v>
      </c>
      <c r="V30" s="5">
        <v>1.76</v>
      </c>
      <c r="W30" s="13">
        <f>$V$30*W39*$B$45</f>
        <v>2800.512</v>
      </c>
      <c r="X30" s="13">
        <f>$V$30*X39*$B$45</f>
        <v>3993.7919999999995</v>
      </c>
      <c r="Y30" s="13">
        <f>$V$30*Y39*$B$45</f>
        <v>11459.712</v>
      </c>
      <c r="Z30" s="16" t="s">
        <v>24</v>
      </c>
      <c r="AA30" s="18">
        <v>11.753978779840848</v>
      </c>
      <c r="AB30" s="32">
        <v>1.36</v>
      </c>
      <c r="AC30" s="13">
        <f>$AB$30*$B$45*AC39</f>
        <v>9436.224</v>
      </c>
      <c r="AD30" s="16" t="s">
        <v>24</v>
      </c>
      <c r="AE30" s="18">
        <v>11.753978779840848</v>
      </c>
      <c r="AF30" s="5">
        <v>1.06</v>
      </c>
      <c r="AG30" s="13">
        <f>$AF$30*$B$45*AG39</f>
        <v>5383.104</v>
      </c>
      <c r="AH30" s="13">
        <f>$AF$30*$B$45*AH39</f>
        <v>6594.048</v>
      </c>
      <c r="AI30" s="13">
        <f>$AF$30*$B$45*AI39</f>
        <v>7708.320000000001</v>
      </c>
      <c r="AJ30" s="16" t="s">
        <v>24</v>
      </c>
      <c r="AK30" s="18">
        <v>11.753978779840848</v>
      </c>
      <c r="AL30" s="5">
        <v>1.06</v>
      </c>
      <c r="AM30" s="13">
        <f aca="true" t="shared" si="92" ref="AM30:AZ30">$AL$30*$B$45*AM39</f>
        <v>7794.816</v>
      </c>
      <c r="AN30" s="13">
        <f t="shared" si="92"/>
        <v>7609.104000000001</v>
      </c>
      <c r="AO30" s="13">
        <f t="shared" si="92"/>
        <v>7065.96</v>
      </c>
      <c r="AP30" s="13">
        <f t="shared" si="92"/>
        <v>9342.84</v>
      </c>
      <c r="AQ30" s="13">
        <f t="shared" si="92"/>
        <v>7339.4400000000005</v>
      </c>
      <c r="AR30" s="13">
        <f t="shared" si="92"/>
        <v>7205.88</v>
      </c>
      <c r="AS30" s="13">
        <f t="shared" si="92"/>
        <v>9370.824</v>
      </c>
      <c r="AT30" s="13">
        <f t="shared" si="92"/>
        <v>8530.032000000001</v>
      </c>
      <c r="AU30" s="13">
        <f t="shared" si="92"/>
        <v>2589.792</v>
      </c>
      <c r="AV30" s="13">
        <f t="shared" si="92"/>
        <v>7586.2080000000005</v>
      </c>
      <c r="AW30" s="13">
        <f t="shared" si="92"/>
        <v>811.5360000000001</v>
      </c>
      <c r="AX30" s="13">
        <f t="shared" si="92"/>
        <v>6050.904</v>
      </c>
      <c r="AY30" s="13">
        <f t="shared" si="92"/>
        <v>4956.984</v>
      </c>
      <c r="AZ30" s="13">
        <f t="shared" si="92"/>
        <v>4635.168</v>
      </c>
      <c r="BA30" s="16" t="s">
        <v>24</v>
      </c>
      <c r="BB30" s="18">
        <v>11.753978779840848</v>
      </c>
      <c r="BC30" s="5">
        <v>1.76</v>
      </c>
      <c r="BD30" s="13">
        <f aca="true" t="shared" si="93" ref="BD30:BJ30">$BC$30*$B$45*BD39</f>
        <v>4321.152</v>
      </c>
      <c r="BE30" s="13">
        <f t="shared" si="93"/>
        <v>12557.952000000001</v>
      </c>
      <c r="BF30" s="13">
        <f t="shared" si="93"/>
        <v>11457.6</v>
      </c>
      <c r="BG30" s="13">
        <f t="shared" si="93"/>
        <v>13415.424</v>
      </c>
      <c r="BH30" s="13">
        <f t="shared" si="93"/>
        <v>3600.96</v>
      </c>
      <c r="BI30" s="13">
        <f t="shared" si="93"/>
        <v>24761.088000000003</v>
      </c>
      <c r="BJ30" s="13">
        <f t="shared" si="93"/>
        <v>11797.632000000001</v>
      </c>
      <c r="BK30" s="16" t="s">
        <v>24</v>
      </c>
      <c r="BL30" s="18">
        <v>11.753978779840848</v>
      </c>
      <c r="BM30" s="5">
        <v>1.06</v>
      </c>
      <c r="BN30" s="13">
        <f aca="true" t="shared" si="94" ref="BN30:BT30">$BM$30*$B$45*BN39</f>
        <v>7316.544000000001</v>
      </c>
      <c r="BO30" s="13">
        <f t="shared" si="94"/>
        <v>7259.304000000001</v>
      </c>
      <c r="BP30" s="13">
        <f t="shared" si="94"/>
        <v>7272.024000000001</v>
      </c>
      <c r="BQ30" s="13">
        <f t="shared" si="94"/>
        <v>7143.552000000001</v>
      </c>
      <c r="BR30" s="13">
        <f t="shared" si="94"/>
        <v>7433.568</v>
      </c>
      <c r="BS30" s="13">
        <f t="shared" si="94"/>
        <v>7614.192000000001</v>
      </c>
      <c r="BT30" s="13">
        <f t="shared" si="94"/>
        <v>7752.84</v>
      </c>
      <c r="BU30" s="16" t="s">
        <v>24</v>
      </c>
      <c r="BV30" s="18">
        <v>11.753978779840848</v>
      </c>
      <c r="BW30" s="5">
        <v>1.76</v>
      </c>
      <c r="BX30" s="13">
        <f>$BW$30*$B$45*BX39</f>
        <v>11544.192000000001</v>
      </c>
      <c r="BY30" s="16" t="s">
        <v>24</v>
      </c>
      <c r="BZ30" s="18">
        <v>11.753978779840848</v>
      </c>
      <c r="CA30" s="12">
        <v>0</v>
      </c>
      <c r="CB30" s="13">
        <f aca="true" t="shared" si="95" ref="CB30:CU30">$CA$30*CB39*$B$45</f>
        <v>0</v>
      </c>
      <c r="CC30" s="13">
        <f t="shared" si="95"/>
        <v>0</v>
      </c>
      <c r="CD30" s="13">
        <f t="shared" si="95"/>
        <v>0</v>
      </c>
      <c r="CE30" s="13">
        <f t="shared" si="95"/>
        <v>0</v>
      </c>
      <c r="CF30" s="13">
        <f t="shared" si="95"/>
        <v>0</v>
      </c>
      <c r="CG30" s="13">
        <f t="shared" si="95"/>
        <v>0</v>
      </c>
      <c r="CH30" s="13">
        <f t="shared" si="95"/>
        <v>0</v>
      </c>
      <c r="CI30" s="13">
        <f t="shared" si="95"/>
        <v>0</v>
      </c>
      <c r="CJ30" s="13">
        <f t="shared" si="95"/>
        <v>0</v>
      </c>
      <c r="CK30" s="13">
        <f t="shared" si="95"/>
        <v>0</v>
      </c>
      <c r="CL30" s="13">
        <f t="shared" si="95"/>
        <v>0</v>
      </c>
      <c r="CM30" s="13">
        <f t="shared" si="95"/>
        <v>0</v>
      </c>
      <c r="CN30" s="13">
        <f t="shared" si="95"/>
        <v>0</v>
      </c>
      <c r="CO30" s="13">
        <f t="shared" si="95"/>
        <v>0</v>
      </c>
      <c r="CP30" s="13">
        <f t="shared" si="95"/>
        <v>0</v>
      </c>
      <c r="CQ30" s="13">
        <f t="shared" si="95"/>
        <v>0</v>
      </c>
      <c r="CR30" s="13">
        <f t="shared" si="95"/>
        <v>0</v>
      </c>
      <c r="CS30" s="13">
        <f t="shared" si="95"/>
        <v>0</v>
      </c>
      <c r="CT30" s="13">
        <f t="shared" si="95"/>
        <v>0</v>
      </c>
      <c r="CU30" s="13">
        <f t="shared" si="95"/>
        <v>0</v>
      </c>
      <c r="CV30" s="16" t="s">
        <v>24</v>
      </c>
      <c r="CW30" s="18">
        <v>11.753978779840848</v>
      </c>
      <c r="CX30" s="12">
        <v>0</v>
      </c>
      <c r="CY30" s="13">
        <f>$CX$30*CY39*$B$45</f>
        <v>0</v>
      </c>
      <c r="CZ30" s="13">
        <f>$CX$30*CZ39*$B$45</f>
        <v>0</v>
      </c>
      <c r="DA30" s="13">
        <f>$CX$30*DA39*$B$45</f>
        <v>0</v>
      </c>
      <c r="DB30" s="13">
        <f>$CX$30*DB39*$B$45</f>
        <v>0</v>
      </c>
    </row>
    <row r="31" spans="1:106" ht="54.75" customHeight="1">
      <c r="A31" s="40" t="s">
        <v>38</v>
      </c>
      <c r="B31" s="40"/>
      <c r="C31" s="40"/>
      <c r="D31" s="40"/>
      <c r="E31" s="40"/>
      <c r="F31" s="40"/>
      <c r="G31" s="16" t="s">
        <v>25</v>
      </c>
      <c r="H31" s="18">
        <v>2.2252747252747254</v>
      </c>
      <c r="I31" s="5">
        <v>0.72</v>
      </c>
      <c r="J31" s="13">
        <f aca="true" t="shared" si="96" ref="J31:P31">$I$31*$B$45*J39</f>
        <v>3504.3840000000005</v>
      </c>
      <c r="K31" s="13">
        <f t="shared" si="96"/>
        <v>3557.088</v>
      </c>
      <c r="L31" s="13">
        <f t="shared" si="96"/>
        <v>3822.3360000000002</v>
      </c>
      <c r="M31" s="13">
        <f t="shared" si="96"/>
        <v>4884.192</v>
      </c>
      <c r="N31" s="13">
        <f t="shared" si="96"/>
        <v>4072.896</v>
      </c>
      <c r="O31" s="13">
        <f t="shared" si="96"/>
        <v>3494.016</v>
      </c>
      <c r="P31" s="13">
        <f t="shared" si="96"/>
        <v>6147.360000000001</v>
      </c>
      <c r="Q31" s="13">
        <f>$I$31*$B$45*Q39</f>
        <v>2899.5840000000003</v>
      </c>
      <c r="R31" s="13">
        <f>$I$31*$B$45*R39</f>
        <v>2851.2000000000003</v>
      </c>
      <c r="S31" s="13">
        <f>$I$31*$B$45*S39</f>
        <v>5005.152</v>
      </c>
      <c r="T31" s="16" t="s">
        <v>25</v>
      </c>
      <c r="U31" s="18">
        <v>2.2252747252747254</v>
      </c>
      <c r="V31" s="5">
        <v>0.72</v>
      </c>
      <c r="W31" s="13">
        <f>$V$31*W39*$B$45</f>
        <v>1145.664</v>
      </c>
      <c r="X31" s="13">
        <f>$V$31*X39*$B$45</f>
        <v>1633.8239999999998</v>
      </c>
      <c r="Y31" s="13">
        <f>$V$31*Y39*$B$45</f>
        <v>4688.064</v>
      </c>
      <c r="Z31" s="16" t="s">
        <v>25</v>
      </c>
      <c r="AA31" s="18">
        <v>2.2252747252747254</v>
      </c>
      <c r="AB31" s="32">
        <v>0.89</v>
      </c>
      <c r="AC31" s="13">
        <f>$AB$31*$B$45*AC39</f>
        <v>6175.176</v>
      </c>
      <c r="AD31" s="16" t="s">
        <v>25</v>
      </c>
      <c r="AE31" s="18">
        <v>2.2252747252747254</v>
      </c>
      <c r="AF31" s="5">
        <v>0.89</v>
      </c>
      <c r="AG31" s="13">
        <f>$AF$31*$B$45*AG39</f>
        <v>4519.776</v>
      </c>
      <c r="AH31" s="13">
        <f>$AF$31*$B$45*AH39</f>
        <v>5536.512</v>
      </c>
      <c r="AI31" s="13">
        <f>$AF$31*$B$45*AI39</f>
        <v>6472.08</v>
      </c>
      <c r="AJ31" s="16" t="s">
        <v>25</v>
      </c>
      <c r="AK31" s="18">
        <v>2.2252747252747254</v>
      </c>
      <c r="AL31" s="5">
        <v>0.89</v>
      </c>
      <c r="AM31" s="13">
        <f aca="true" t="shared" si="97" ref="AM31:AZ31">$AL$31*$B$45*AM39</f>
        <v>6544.704</v>
      </c>
      <c r="AN31" s="13">
        <f t="shared" si="97"/>
        <v>6388.776000000001</v>
      </c>
      <c r="AO31" s="13">
        <f t="shared" si="97"/>
        <v>5932.74</v>
      </c>
      <c r="AP31" s="13">
        <f t="shared" si="97"/>
        <v>7844.46</v>
      </c>
      <c r="AQ31" s="13">
        <f t="shared" si="97"/>
        <v>6162.36</v>
      </c>
      <c r="AR31" s="13">
        <f t="shared" si="97"/>
        <v>6050.22</v>
      </c>
      <c r="AS31" s="13">
        <f t="shared" si="97"/>
        <v>7867.956</v>
      </c>
      <c r="AT31" s="13">
        <f t="shared" si="97"/>
        <v>7162.008</v>
      </c>
      <c r="AU31" s="13">
        <f t="shared" si="97"/>
        <v>2174.448</v>
      </c>
      <c r="AV31" s="13">
        <f t="shared" si="97"/>
        <v>6369.552</v>
      </c>
      <c r="AW31" s="13">
        <f t="shared" si="97"/>
        <v>681.3839999999999</v>
      </c>
      <c r="AX31" s="13">
        <f t="shared" si="97"/>
        <v>5080.476</v>
      </c>
      <c r="AY31" s="13">
        <f t="shared" si="97"/>
        <v>4161.996</v>
      </c>
      <c r="AZ31" s="13">
        <f t="shared" si="97"/>
        <v>3891.7919999999995</v>
      </c>
      <c r="BA31" s="16" t="s">
        <v>25</v>
      </c>
      <c r="BB31" s="18">
        <v>2.2252747252747254</v>
      </c>
      <c r="BC31" s="5">
        <v>0.72</v>
      </c>
      <c r="BD31" s="13">
        <f aca="true" t="shared" si="98" ref="BD31:BJ31">$BC$31*$B$45*BD39</f>
        <v>1767.7440000000001</v>
      </c>
      <c r="BE31" s="13">
        <f t="shared" si="98"/>
        <v>5137.344000000001</v>
      </c>
      <c r="BF31" s="13">
        <f t="shared" si="98"/>
        <v>4687.200000000001</v>
      </c>
      <c r="BG31" s="13">
        <f t="shared" si="98"/>
        <v>5488.128000000001</v>
      </c>
      <c r="BH31" s="13">
        <f t="shared" si="98"/>
        <v>1473.1200000000001</v>
      </c>
      <c r="BI31" s="13">
        <f t="shared" si="98"/>
        <v>10129.536000000002</v>
      </c>
      <c r="BJ31" s="13">
        <f t="shared" si="98"/>
        <v>4826.304</v>
      </c>
      <c r="BK31" s="16" t="s">
        <v>25</v>
      </c>
      <c r="BL31" s="18">
        <v>2.2252747252747254</v>
      </c>
      <c r="BM31" s="5">
        <v>0.89</v>
      </c>
      <c r="BN31" s="13">
        <f aca="true" t="shared" si="99" ref="BN31:BT31">$BM$31*$B$45*BN39</f>
        <v>6143.136</v>
      </c>
      <c r="BO31" s="13">
        <f t="shared" si="99"/>
        <v>6095.076</v>
      </c>
      <c r="BP31" s="13">
        <f t="shared" si="99"/>
        <v>6105.756</v>
      </c>
      <c r="BQ31" s="13">
        <f t="shared" si="99"/>
        <v>5997.888</v>
      </c>
      <c r="BR31" s="13">
        <f t="shared" si="99"/>
        <v>6241.392</v>
      </c>
      <c r="BS31" s="13">
        <f t="shared" si="99"/>
        <v>6393.048</v>
      </c>
      <c r="BT31" s="13">
        <f t="shared" si="99"/>
        <v>6509.46</v>
      </c>
      <c r="BU31" s="16" t="s">
        <v>25</v>
      </c>
      <c r="BV31" s="18">
        <v>2.2252747252747254</v>
      </c>
      <c r="BW31" s="5">
        <v>0.72</v>
      </c>
      <c r="BX31" s="13">
        <f>$BW$31*$B$45*BX39</f>
        <v>4722.624000000001</v>
      </c>
      <c r="BY31" s="16" t="s">
        <v>25</v>
      </c>
      <c r="BZ31" s="18">
        <v>2.2252747252747254</v>
      </c>
      <c r="CA31" s="12">
        <v>0.47</v>
      </c>
      <c r="CB31" s="13">
        <f aca="true" t="shared" si="100" ref="CB31:CU31">$CA$31*CB39*$B$45</f>
        <v>2568.4559999999997</v>
      </c>
      <c r="CC31" s="13">
        <f t="shared" si="100"/>
        <v>3011.7599999999998</v>
      </c>
      <c r="CD31" s="13">
        <f t="shared" si="100"/>
        <v>2777.7</v>
      </c>
      <c r="CE31" s="13">
        <f t="shared" si="100"/>
        <v>3333.24</v>
      </c>
      <c r="CF31" s="13">
        <f t="shared" si="100"/>
        <v>3411.0719999999997</v>
      </c>
      <c r="CG31" s="13">
        <f t="shared" si="100"/>
        <v>3396.9719999999998</v>
      </c>
      <c r="CH31" s="13">
        <f t="shared" si="100"/>
        <v>3380.051999999999</v>
      </c>
      <c r="CI31" s="13">
        <f t="shared" si="100"/>
        <v>3023.04</v>
      </c>
      <c r="CJ31" s="13">
        <f t="shared" si="100"/>
        <v>4167.96</v>
      </c>
      <c r="CK31" s="13">
        <f t="shared" si="100"/>
        <v>3338.316</v>
      </c>
      <c r="CL31" s="13">
        <f t="shared" si="100"/>
        <v>3048.984</v>
      </c>
      <c r="CM31" s="13">
        <f t="shared" si="100"/>
        <v>1038.3239999999998</v>
      </c>
      <c r="CN31" s="13">
        <f t="shared" si="100"/>
        <v>3236.232</v>
      </c>
      <c r="CO31" s="13">
        <f t="shared" si="100"/>
        <v>3121.74</v>
      </c>
      <c r="CP31" s="13">
        <f t="shared" si="100"/>
        <v>2687.46</v>
      </c>
      <c r="CQ31" s="13">
        <f t="shared" si="100"/>
        <v>3706.044</v>
      </c>
      <c r="CR31" s="13">
        <f t="shared" si="100"/>
        <v>2672.232</v>
      </c>
      <c r="CS31" s="13">
        <f t="shared" si="100"/>
        <v>4784.411999999999</v>
      </c>
      <c r="CT31" s="13">
        <f t="shared" si="100"/>
        <v>4577.988</v>
      </c>
      <c r="CU31" s="13">
        <f t="shared" si="100"/>
        <v>4038.804</v>
      </c>
      <c r="CV31" s="16" t="s">
        <v>25</v>
      </c>
      <c r="CW31" s="18">
        <v>2.2252747252747254</v>
      </c>
      <c r="CX31" s="12">
        <v>0.68</v>
      </c>
      <c r="CY31" s="13">
        <f>$CX$31*CY39*$B$45</f>
        <v>4703.424</v>
      </c>
      <c r="CZ31" s="13">
        <f>$CX$31*CZ39*$B$45</f>
        <v>4976.784000000001</v>
      </c>
      <c r="DA31" s="13">
        <f>$CX$31*DA39*$B$45</f>
        <v>4776.048000000001</v>
      </c>
      <c r="DB31" s="13">
        <f>$CX$31*DB39*$B$45</f>
        <v>4802.976000000001</v>
      </c>
    </row>
    <row r="32" spans="1:106" ht="12.75">
      <c r="A32" s="40" t="s">
        <v>39</v>
      </c>
      <c r="B32" s="40"/>
      <c r="C32" s="40"/>
      <c r="D32" s="40"/>
      <c r="E32" s="40"/>
      <c r="F32" s="40"/>
      <c r="G32" s="14" t="s">
        <v>21</v>
      </c>
      <c r="H32" s="12">
        <v>0.8379120879120879</v>
      </c>
      <c r="I32" s="5">
        <v>0.64</v>
      </c>
      <c r="J32" s="13">
        <f aca="true" t="shared" si="101" ref="J32:P32">$I$32*$B$45*J39</f>
        <v>3115.0080000000003</v>
      </c>
      <c r="K32" s="13">
        <f t="shared" si="101"/>
        <v>3161.8559999999998</v>
      </c>
      <c r="L32" s="13">
        <f t="shared" si="101"/>
        <v>3397.6319999999996</v>
      </c>
      <c r="M32" s="13">
        <f t="shared" si="101"/>
        <v>4341.504</v>
      </c>
      <c r="N32" s="13">
        <f t="shared" si="101"/>
        <v>3620.352</v>
      </c>
      <c r="O32" s="13">
        <f t="shared" si="101"/>
        <v>3105.792</v>
      </c>
      <c r="P32" s="13">
        <f t="shared" si="101"/>
        <v>5464.32</v>
      </c>
      <c r="Q32" s="13">
        <f>$I$32*$B$45*Q39</f>
        <v>2577.408</v>
      </c>
      <c r="R32" s="13">
        <f>$I$32*$B$45*R39</f>
        <v>2534.4</v>
      </c>
      <c r="S32" s="13">
        <f>$I$32*$B$45*S39</f>
        <v>4449.023999999999</v>
      </c>
      <c r="T32" s="14" t="s">
        <v>21</v>
      </c>
      <c r="U32" s="12">
        <v>0.8379120879120879</v>
      </c>
      <c r="V32" s="5">
        <v>0.64</v>
      </c>
      <c r="W32" s="13">
        <f>$V$32*W39*$B$45</f>
        <v>1018.368</v>
      </c>
      <c r="X32" s="13">
        <f>$V$32*X39*$B$45</f>
        <v>1452.288</v>
      </c>
      <c r="Y32" s="13">
        <f>$V$32*Y39*$B$45</f>
        <v>4167.168</v>
      </c>
      <c r="Z32" s="14" t="s">
        <v>21</v>
      </c>
      <c r="AA32" s="12">
        <v>0.8379120879120879</v>
      </c>
      <c r="AB32" s="32">
        <v>0.58</v>
      </c>
      <c r="AC32" s="13">
        <f>$AB$32*$B$45*AC39</f>
        <v>4024.272</v>
      </c>
      <c r="AD32" s="14" t="s">
        <v>21</v>
      </c>
      <c r="AE32" s="12">
        <v>0.8379120879120879</v>
      </c>
      <c r="AF32" s="5">
        <v>0.58</v>
      </c>
      <c r="AG32" s="13">
        <f>$AF$32*$B$45*AG39</f>
        <v>2945.4719999999998</v>
      </c>
      <c r="AH32" s="13">
        <f>$AF$32*$B$45*AH39</f>
        <v>3608.0639999999994</v>
      </c>
      <c r="AI32" s="13">
        <f>$AF$32*$B$45*AI39</f>
        <v>4217.759999999999</v>
      </c>
      <c r="AJ32" s="14" t="s">
        <v>21</v>
      </c>
      <c r="AK32" s="12">
        <v>0.8379120879120879</v>
      </c>
      <c r="AL32" s="5">
        <v>0.58</v>
      </c>
      <c r="AM32" s="13">
        <f aca="true" t="shared" si="102" ref="AM32:AZ32">$AL$32*$B$45*AM39</f>
        <v>4265.087999999999</v>
      </c>
      <c r="AN32" s="13">
        <f t="shared" si="102"/>
        <v>4163.472</v>
      </c>
      <c r="AO32" s="13">
        <f t="shared" si="102"/>
        <v>3866.2799999999993</v>
      </c>
      <c r="AP32" s="13">
        <f t="shared" si="102"/>
        <v>5112.119999999999</v>
      </c>
      <c r="AQ32" s="13">
        <f t="shared" si="102"/>
        <v>4015.9199999999996</v>
      </c>
      <c r="AR32" s="13">
        <f t="shared" si="102"/>
        <v>3942.8399999999997</v>
      </c>
      <c r="AS32" s="13">
        <f t="shared" si="102"/>
        <v>5127.432</v>
      </c>
      <c r="AT32" s="13">
        <f t="shared" si="102"/>
        <v>4667.375999999999</v>
      </c>
      <c r="AU32" s="13">
        <f t="shared" si="102"/>
        <v>1417.0559999999998</v>
      </c>
      <c r="AV32" s="13">
        <f t="shared" si="102"/>
        <v>4150.9439999999995</v>
      </c>
      <c r="AW32" s="13">
        <f t="shared" si="102"/>
        <v>444.04799999999994</v>
      </c>
      <c r="AX32" s="13">
        <f t="shared" si="102"/>
        <v>3310.8719999999994</v>
      </c>
      <c r="AY32" s="13">
        <f t="shared" si="102"/>
        <v>2712.3119999999994</v>
      </c>
      <c r="AZ32" s="13">
        <f t="shared" si="102"/>
        <v>2536.2239999999997</v>
      </c>
      <c r="BA32" s="14" t="s">
        <v>21</v>
      </c>
      <c r="BB32" s="12">
        <v>0.8379120879120879</v>
      </c>
      <c r="BC32" s="5">
        <v>0.64</v>
      </c>
      <c r="BD32" s="13">
        <f aca="true" t="shared" si="103" ref="BD32:BJ32">$BC$32*$B$45*BD39</f>
        <v>1571.328</v>
      </c>
      <c r="BE32" s="13">
        <f t="shared" si="103"/>
        <v>4566.528</v>
      </c>
      <c r="BF32" s="13">
        <f t="shared" si="103"/>
        <v>4166.4</v>
      </c>
      <c r="BG32" s="13">
        <f t="shared" si="103"/>
        <v>4878.336</v>
      </c>
      <c r="BH32" s="13">
        <f t="shared" si="103"/>
        <v>1309.44</v>
      </c>
      <c r="BI32" s="13">
        <f t="shared" si="103"/>
        <v>9004.032000000001</v>
      </c>
      <c r="BJ32" s="13">
        <f t="shared" si="103"/>
        <v>4290.048</v>
      </c>
      <c r="BK32" s="14" t="s">
        <v>21</v>
      </c>
      <c r="BL32" s="12">
        <v>0.8379120879120879</v>
      </c>
      <c r="BM32" s="5">
        <v>0.58</v>
      </c>
      <c r="BN32" s="13">
        <f aca="true" t="shared" si="104" ref="BN32:BT32">$BM$32*$B$45*BN39</f>
        <v>4003.392</v>
      </c>
      <c r="BO32" s="13">
        <f t="shared" si="104"/>
        <v>3972.0719999999997</v>
      </c>
      <c r="BP32" s="13">
        <f t="shared" si="104"/>
        <v>3979.0319999999997</v>
      </c>
      <c r="BQ32" s="13">
        <f t="shared" si="104"/>
        <v>3908.7359999999994</v>
      </c>
      <c r="BR32" s="13">
        <f t="shared" si="104"/>
        <v>4067.4239999999995</v>
      </c>
      <c r="BS32" s="13">
        <f t="shared" si="104"/>
        <v>4166.255999999999</v>
      </c>
      <c r="BT32" s="13">
        <f t="shared" si="104"/>
        <v>4242.12</v>
      </c>
      <c r="BU32" s="14" t="s">
        <v>21</v>
      </c>
      <c r="BV32" s="12">
        <v>0.8379120879120879</v>
      </c>
      <c r="BW32" s="5">
        <v>0.64</v>
      </c>
      <c r="BX32" s="13">
        <f>$BW$32*$B$45*BX39</f>
        <v>4197.888</v>
      </c>
      <c r="BY32" s="14" t="s">
        <v>21</v>
      </c>
      <c r="BZ32" s="12">
        <v>0.8379120879120879</v>
      </c>
      <c r="CA32" s="12">
        <v>0.47</v>
      </c>
      <c r="CB32" s="13">
        <f aca="true" t="shared" si="105" ref="CB32:CU32">$CA$32*CB39*$B$45</f>
        <v>2568.4559999999997</v>
      </c>
      <c r="CC32" s="13">
        <f t="shared" si="105"/>
        <v>3011.7599999999998</v>
      </c>
      <c r="CD32" s="13">
        <f t="shared" si="105"/>
        <v>2777.7</v>
      </c>
      <c r="CE32" s="13">
        <f t="shared" si="105"/>
        <v>3333.24</v>
      </c>
      <c r="CF32" s="13">
        <f t="shared" si="105"/>
        <v>3411.0719999999997</v>
      </c>
      <c r="CG32" s="13">
        <f t="shared" si="105"/>
        <v>3396.9719999999998</v>
      </c>
      <c r="CH32" s="13">
        <f t="shared" si="105"/>
        <v>3380.051999999999</v>
      </c>
      <c r="CI32" s="13">
        <f t="shared" si="105"/>
        <v>3023.04</v>
      </c>
      <c r="CJ32" s="13">
        <f t="shared" si="105"/>
        <v>4167.96</v>
      </c>
      <c r="CK32" s="13">
        <f t="shared" si="105"/>
        <v>3338.316</v>
      </c>
      <c r="CL32" s="13">
        <f t="shared" si="105"/>
        <v>3048.984</v>
      </c>
      <c r="CM32" s="13">
        <f t="shared" si="105"/>
        <v>1038.3239999999998</v>
      </c>
      <c r="CN32" s="13">
        <f t="shared" si="105"/>
        <v>3236.232</v>
      </c>
      <c r="CO32" s="13">
        <f t="shared" si="105"/>
        <v>3121.74</v>
      </c>
      <c r="CP32" s="13">
        <f t="shared" si="105"/>
        <v>2687.46</v>
      </c>
      <c r="CQ32" s="13">
        <f t="shared" si="105"/>
        <v>3706.044</v>
      </c>
      <c r="CR32" s="13">
        <f t="shared" si="105"/>
        <v>2672.232</v>
      </c>
      <c r="CS32" s="13">
        <f t="shared" si="105"/>
        <v>4784.411999999999</v>
      </c>
      <c r="CT32" s="13">
        <f t="shared" si="105"/>
        <v>4577.988</v>
      </c>
      <c r="CU32" s="13">
        <f t="shared" si="105"/>
        <v>4038.804</v>
      </c>
      <c r="CV32" s="14" t="s">
        <v>21</v>
      </c>
      <c r="CW32" s="12">
        <v>0.8379120879120879</v>
      </c>
      <c r="CX32" s="12">
        <v>0.47</v>
      </c>
      <c r="CY32" s="13">
        <f>$CX$32*CY39*$B$45</f>
        <v>3250.8959999999997</v>
      </c>
      <c r="CZ32" s="13">
        <f>$CX$32*CZ39*$B$45</f>
        <v>3439.8359999999993</v>
      </c>
      <c r="DA32" s="13">
        <f>$CX$32*DA39*$B$45</f>
        <v>3301.0919999999996</v>
      </c>
      <c r="DB32" s="13">
        <f>$CX$32*DB39*$B$45</f>
        <v>3319.7039999999997</v>
      </c>
    </row>
    <row r="33" spans="1:106" ht="12.75">
      <c r="A33" s="40" t="s">
        <v>43</v>
      </c>
      <c r="B33" s="40"/>
      <c r="C33" s="40"/>
      <c r="D33" s="40"/>
      <c r="E33" s="40"/>
      <c r="F33" s="40"/>
      <c r="G33" s="14" t="s">
        <v>21</v>
      </c>
      <c r="H33" s="12">
        <v>0.8379120879120879</v>
      </c>
      <c r="I33" s="5">
        <v>0.32</v>
      </c>
      <c r="J33" s="13">
        <f aca="true" t="shared" si="106" ref="J33:P33">$I$33*$B$45*J39</f>
        <v>1557.5040000000001</v>
      </c>
      <c r="K33" s="13">
        <f t="shared" si="106"/>
        <v>1580.9279999999999</v>
      </c>
      <c r="L33" s="13">
        <f t="shared" si="106"/>
        <v>1698.8159999999998</v>
      </c>
      <c r="M33" s="13">
        <f t="shared" si="106"/>
        <v>2170.752</v>
      </c>
      <c r="N33" s="13">
        <f t="shared" si="106"/>
        <v>1810.176</v>
      </c>
      <c r="O33" s="13">
        <f t="shared" si="106"/>
        <v>1552.896</v>
      </c>
      <c r="P33" s="13">
        <f t="shared" si="106"/>
        <v>2732.16</v>
      </c>
      <c r="Q33" s="13">
        <f>$I$33*$B$45*Q39</f>
        <v>1288.704</v>
      </c>
      <c r="R33" s="13">
        <f>$I$33*$B$45*R39</f>
        <v>1267.2</v>
      </c>
      <c r="S33" s="13">
        <f>$I$33*$B$45*S39</f>
        <v>2224.5119999999997</v>
      </c>
      <c r="T33" s="14" t="s">
        <v>21</v>
      </c>
      <c r="U33" s="12">
        <v>0.8379120879120879</v>
      </c>
      <c r="V33" s="5">
        <v>0.32</v>
      </c>
      <c r="W33" s="13">
        <f>$V$33*W39*$B$45</f>
        <v>509.184</v>
      </c>
      <c r="X33" s="13">
        <f>$V$33*X39*$B$45</f>
        <v>726.144</v>
      </c>
      <c r="Y33" s="13">
        <f>$V$33*Y39*$B$45</f>
        <v>2083.584</v>
      </c>
      <c r="Z33" s="14" t="s">
        <v>21</v>
      </c>
      <c r="AA33" s="12">
        <v>0.8379120879120879</v>
      </c>
      <c r="AB33" s="32">
        <v>0.32</v>
      </c>
      <c r="AC33" s="13">
        <f>$AB$33*$B$45*AC39</f>
        <v>2220.288</v>
      </c>
      <c r="AD33" s="14" t="s">
        <v>21</v>
      </c>
      <c r="AE33" s="12">
        <v>0.8379120879120879</v>
      </c>
      <c r="AF33" s="5">
        <v>0.32</v>
      </c>
      <c r="AG33" s="13">
        <f>$AF$33*$B$45*AG39</f>
        <v>1625.088</v>
      </c>
      <c r="AH33" s="13">
        <f>$AF$33*$B$45*AH39</f>
        <v>1990.656</v>
      </c>
      <c r="AI33" s="13">
        <f>$AF$33*$B$45*AI39</f>
        <v>2327.04</v>
      </c>
      <c r="AJ33" s="14" t="s">
        <v>21</v>
      </c>
      <c r="AK33" s="12">
        <v>0.8379120879120879</v>
      </c>
      <c r="AL33" s="5">
        <v>0.32</v>
      </c>
      <c r="AM33" s="13">
        <f aca="true" t="shared" si="107" ref="AM33:AZ33">$AL$33*$B$45*AM39</f>
        <v>2353.1519999999996</v>
      </c>
      <c r="AN33" s="13">
        <f t="shared" si="107"/>
        <v>2297.088</v>
      </c>
      <c r="AO33" s="13">
        <f t="shared" si="107"/>
        <v>2133.12</v>
      </c>
      <c r="AP33" s="13">
        <f t="shared" si="107"/>
        <v>2820.48</v>
      </c>
      <c r="AQ33" s="13">
        <f t="shared" si="107"/>
        <v>2215.68</v>
      </c>
      <c r="AR33" s="13">
        <f t="shared" si="107"/>
        <v>2175.36</v>
      </c>
      <c r="AS33" s="13">
        <f t="shared" si="107"/>
        <v>2828.928</v>
      </c>
      <c r="AT33" s="13">
        <f t="shared" si="107"/>
        <v>2575.104</v>
      </c>
      <c r="AU33" s="13">
        <f t="shared" si="107"/>
        <v>781.824</v>
      </c>
      <c r="AV33" s="13">
        <f t="shared" si="107"/>
        <v>2290.176</v>
      </c>
      <c r="AW33" s="13">
        <f t="shared" si="107"/>
        <v>244.992</v>
      </c>
      <c r="AX33" s="13">
        <f t="shared" si="107"/>
        <v>1826.6879999999999</v>
      </c>
      <c r="AY33" s="13">
        <f t="shared" si="107"/>
        <v>1496.4479999999999</v>
      </c>
      <c r="AZ33" s="13">
        <f t="shared" si="107"/>
        <v>1399.2959999999998</v>
      </c>
      <c r="BA33" s="14" t="s">
        <v>21</v>
      </c>
      <c r="BB33" s="12">
        <v>0.8379120879120879</v>
      </c>
      <c r="BC33" s="5">
        <v>0.32</v>
      </c>
      <c r="BD33" s="13">
        <f aca="true" t="shared" si="108" ref="BD33:BJ33">$BC$33*$B$45*BD39</f>
        <v>785.664</v>
      </c>
      <c r="BE33" s="13">
        <f t="shared" si="108"/>
        <v>2283.264</v>
      </c>
      <c r="BF33" s="13">
        <f t="shared" si="108"/>
        <v>2083.2</v>
      </c>
      <c r="BG33" s="13">
        <f t="shared" si="108"/>
        <v>2439.168</v>
      </c>
      <c r="BH33" s="13">
        <f t="shared" si="108"/>
        <v>654.72</v>
      </c>
      <c r="BI33" s="13">
        <f t="shared" si="108"/>
        <v>4502.0160000000005</v>
      </c>
      <c r="BJ33" s="13">
        <f t="shared" si="108"/>
        <v>2145.024</v>
      </c>
      <c r="BK33" s="14" t="s">
        <v>21</v>
      </c>
      <c r="BL33" s="12">
        <v>0.8379120879120879</v>
      </c>
      <c r="BM33" s="5">
        <v>0.32</v>
      </c>
      <c r="BN33" s="13">
        <f aca="true" t="shared" si="109" ref="BN33:BT33">$BM$33*$B$45*BN39</f>
        <v>2208.768</v>
      </c>
      <c r="BO33" s="13">
        <f t="shared" si="109"/>
        <v>2191.4880000000003</v>
      </c>
      <c r="BP33" s="13">
        <f t="shared" si="109"/>
        <v>2195.328</v>
      </c>
      <c r="BQ33" s="13">
        <f t="shared" si="109"/>
        <v>2156.544</v>
      </c>
      <c r="BR33" s="13">
        <f t="shared" si="109"/>
        <v>2244.096</v>
      </c>
      <c r="BS33" s="13">
        <f t="shared" si="109"/>
        <v>2298.624</v>
      </c>
      <c r="BT33" s="13">
        <f t="shared" si="109"/>
        <v>2340.48</v>
      </c>
      <c r="BU33" s="14" t="s">
        <v>21</v>
      </c>
      <c r="BV33" s="12">
        <v>0.8379120879120879</v>
      </c>
      <c r="BW33" s="5">
        <v>0.32</v>
      </c>
      <c r="BX33" s="13">
        <f>$BW$33*$B$45*BX39</f>
        <v>2098.944</v>
      </c>
      <c r="BY33" s="14" t="s">
        <v>21</v>
      </c>
      <c r="BZ33" s="12">
        <v>0.8379120879120879</v>
      </c>
      <c r="CA33" s="12">
        <v>0.32</v>
      </c>
      <c r="CB33" s="13">
        <f aca="true" t="shared" si="110" ref="CB33:CU33">$CA$33*CB39*$B$45</f>
        <v>1748.736</v>
      </c>
      <c r="CC33" s="13">
        <f t="shared" si="110"/>
        <v>2050.56</v>
      </c>
      <c r="CD33" s="13">
        <f t="shared" si="110"/>
        <v>1891.1999999999998</v>
      </c>
      <c r="CE33" s="13">
        <f t="shared" si="110"/>
        <v>2269.44</v>
      </c>
      <c r="CF33" s="13">
        <f t="shared" si="110"/>
        <v>2322.432</v>
      </c>
      <c r="CG33" s="13">
        <f t="shared" si="110"/>
        <v>2312.832</v>
      </c>
      <c r="CH33" s="13">
        <f t="shared" si="110"/>
        <v>2301.312</v>
      </c>
      <c r="CI33" s="13">
        <f t="shared" si="110"/>
        <v>2058.2400000000002</v>
      </c>
      <c r="CJ33" s="13">
        <f t="shared" si="110"/>
        <v>2837.76</v>
      </c>
      <c r="CK33" s="13">
        <f t="shared" si="110"/>
        <v>2272.8959999999997</v>
      </c>
      <c r="CL33" s="13">
        <f t="shared" si="110"/>
        <v>2075.9040000000005</v>
      </c>
      <c r="CM33" s="13">
        <f t="shared" si="110"/>
        <v>706.944</v>
      </c>
      <c r="CN33" s="13">
        <f t="shared" si="110"/>
        <v>2203.392</v>
      </c>
      <c r="CO33" s="13">
        <f t="shared" si="110"/>
        <v>2125.44</v>
      </c>
      <c r="CP33" s="13">
        <f t="shared" si="110"/>
        <v>1829.7599999999998</v>
      </c>
      <c r="CQ33" s="13">
        <f t="shared" si="110"/>
        <v>2523.264</v>
      </c>
      <c r="CR33" s="13">
        <f t="shared" si="110"/>
        <v>1819.3920000000003</v>
      </c>
      <c r="CS33" s="13">
        <f t="shared" si="110"/>
        <v>3257.472</v>
      </c>
      <c r="CT33" s="13">
        <f t="shared" si="110"/>
        <v>3116.9280000000003</v>
      </c>
      <c r="CU33" s="13">
        <f t="shared" si="110"/>
        <v>2749.824</v>
      </c>
      <c r="CV33" s="14" t="s">
        <v>21</v>
      </c>
      <c r="CW33" s="12">
        <v>0.8379120879120879</v>
      </c>
      <c r="CX33" s="12">
        <v>0.32</v>
      </c>
      <c r="CY33" s="13">
        <f>$CX$33*CY39*$B$45</f>
        <v>2213.376</v>
      </c>
      <c r="CZ33" s="13">
        <f>$CX$33*CZ39*$B$45</f>
        <v>2342.016</v>
      </c>
      <c r="DA33" s="13">
        <f>$CX$33*DA39*$B$45</f>
        <v>2247.5519999999997</v>
      </c>
      <c r="DB33" s="13">
        <f>$CX$33*DB39*$B$45</f>
        <v>2260.224</v>
      </c>
    </row>
    <row r="34" spans="1:106" ht="12.75">
      <c r="A34" s="40" t="s">
        <v>44</v>
      </c>
      <c r="B34" s="40"/>
      <c r="C34" s="40"/>
      <c r="D34" s="40"/>
      <c r="E34" s="40"/>
      <c r="F34" s="40"/>
      <c r="G34" s="14" t="s">
        <v>21</v>
      </c>
      <c r="H34" s="12">
        <v>0.8379120879120879</v>
      </c>
      <c r="I34" s="5">
        <v>0</v>
      </c>
      <c r="J34" s="13">
        <f aca="true" t="shared" si="111" ref="J34:P34">$I$34*$B$45*J39</f>
        <v>0</v>
      </c>
      <c r="K34" s="13">
        <f t="shared" si="111"/>
        <v>0</v>
      </c>
      <c r="L34" s="13">
        <f t="shared" si="111"/>
        <v>0</v>
      </c>
      <c r="M34" s="13">
        <f t="shared" si="111"/>
        <v>0</v>
      </c>
      <c r="N34" s="13">
        <f t="shared" si="111"/>
        <v>0</v>
      </c>
      <c r="O34" s="13">
        <f t="shared" si="111"/>
        <v>0</v>
      </c>
      <c r="P34" s="13">
        <f t="shared" si="111"/>
        <v>0</v>
      </c>
      <c r="Q34" s="13">
        <f>$I$34*$B$45*Q39</f>
        <v>0</v>
      </c>
      <c r="R34" s="13">
        <f>$I$34*$B$45*R39</f>
        <v>0</v>
      </c>
      <c r="S34" s="13">
        <f>$I$34*$B$45*S39</f>
        <v>0</v>
      </c>
      <c r="T34" s="14" t="s">
        <v>21</v>
      </c>
      <c r="U34" s="12">
        <v>0.8379120879120879</v>
      </c>
      <c r="V34" s="5">
        <v>0</v>
      </c>
      <c r="W34" s="13">
        <f>$V$34*W39*$B$45</f>
        <v>0</v>
      </c>
      <c r="X34" s="13">
        <f>$V$34*X39*$B$45</f>
        <v>0</v>
      </c>
      <c r="Y34" s="13">
        <f>$V$34*Y39*$B$45</f>
        <v>0</v>
      </c>
      <c r="Z34" s="14" t="s">
        <v>21</v>
      </c>
      <c r="AA34" s="12">
        <v>0.8379120879120879</v>
      </c>
      <c r="AB34" s="32">
        <v>0</v>
      </c>
      <c r="AC34" s="13">
        <f>$AB$34*$B$45*AC39</f>
        <v>0</v>
      </c>
      <c r="AD34" s="14" t="s">
        <v>21</v>
      </c>
      <c r="AE34" s="12">
        <v>0.8379120879120879</v>
      </c>
      <c r="AF34" s="5">
        <v>0</v>
      </c>
      <c r="AG34" s="13">
        <f>$AF$34*$B$45*AG39</f>
        <v>0</v>
      </c>
      <c r="AH34" s="13">
        <f>$AF$34*$B$45*AH39</f>
        <v>0</v>
      </c>
      <c r="AI34" s="13">
        <f>$AF$34*$B$45*AI39</f>
        <v>0</v>
      </c>
      <c r="AJ34" s="14" t="s">
        <v>21</v>
      </c>
      <c r="AK34" s="12">
        <v>0.8379120879120879</v>
      </c>
      <c r="AL34" s="5">
        <v>0</v>
      </c>
      <c r="AM34" s="13">
        <f aca="true" t="shared" si="112" ref="AM34:AZ34">$AL$34*$B$45*AM39</f>
        <v>0</v>
      </c>
      <c r="AN34" s="13">
        <f t="shared" si="112"/>
        <v>0</v>
      </c>
      <c r="AO34" s="13">
        <f t="shared" si="112"/>
        <v>0</v>
      </c>
      <c r="AP34" s="13">
        <f t="shared" si="112"/>
        <v>0</v>
      </c>
      <c r="AQ34" s="13">
        <f t="shared" si="112"/>
        <v>0</v>
      </c>
      <c r="AR34" s="13">
        <f t="shared" si="112"/>
        <v>0</v>
      </c>
      <c r="AS34" s="13">
        <f t="shared" si="112"/>
        <v>0</v>
      </c>
      <c r="AT34" s="13">
        <f t="shared" si="112"/>
        <v>0</v>
      </c>
      <c r="AU34" s="13">
        <f t="shared" si="112"/>
        <v>0</v>
      </c>
      <c r="AV34" s="13">
        <f t="shared" si="112"/>
        <v>0</v>
      </c>
      <c r="AW34" s="13">
        <f t="shared" si="112"/>
        <v>0</v>
      </c>
      <c r="AX34" s="13">
        <f t="shared" si="112"/>
        <v>0</v>
      </c>
      <c r="AY34" s="13">
        <f t="shared" si="112"/>
        <v>0</v>
      </c>
      <c r="AZ34" s="13">
        <f t="shared" si="112"/>
        <v>0</v>
      </c>
      <c r="BA34" s="14" t="s">
        <v>21</v>
      </c>
      <c r="BB34" s="12">
        <v>0.8379120879120879</v>
      </c>
      <c r="BC34" s="5">
        <v>0</v>
      </c>
      <c r="BD34" s="13">
        <f aca="true" t="shared" si="113" ref="BD34:BJ34">$BC$34*$B$45*BD39</f>
        <v>0</v>
      </c>
      <c r="BE34" s="13">
        <f t="shared" si="113"/>
        <v>0</v>
      </c>
      <c r="BF34" s="13">
        <f t="shared" si="113"/>
        <v>0</v>
      </c>
      <c r="BG34" s="13">
        <f t="shared" si="113"/>
        <v>0</v>
      </c>
      <c r="BH34" s="13">
        <f t="shared" si="113"/>
        <v>0</v>
      </c>
      <c r="BI34" s="13">
        <f t="shared" si="113"/>
        <v>0</v>
      </c>
      <c r="BJ34" s="13">
        <f t="shared" si="113"/>
        <v>0</v>
      </c>
      <c r="BK34" s="14" t="s">
        <v>21</v>
      </c>
      <c r="BL34" s="12">
        <v>0.8379120879120879</v>
      </c>
      <c r="BM34" s="5">
        <v>0</v>
      </c>
      <c r="BN34" s="13">
        <f aca="true" t="shared" si="114" ref="BN34:BT34">$BM$34*$B$45*BN39</f>
        <v>0</v>
      </c>
      <c r="BO34" s="13">
        <f t="shared" si="114"/>
        <v>0</v>
      </c>
      <c r="BP34" s="13">
        <f t="shared" si="114"/>
        <v>0</v>
      </c>
      <c r="BQ34" s="13">
        <f t="shared" si="114"/>
        <v>0</v>
      </c>
      <c r="BR34" s="13">
        <f t="shared" si="114"/>
        <v>0</v>
      </c>
      <c r="BS34" s="13">
        <f t="shared" si="114"/>
        <v>0</v>
      </c>
      <c r="BT34" s="13">
        <f t="shared" si="114"/>
        <v>0</v>
      </c>
      <c r="BU34" s="14" t="s">
        <v>21</v>
      </c>
      <c r="BV34" s="12">
        <v>0.8379120879120879</v>
      </c>
      <c r="BW34" s="5">
        <v>0</v>
      </c>
      <c r="BX34" s="13">
        <f>$BW$34*$B$45*BX39</f>
        <v>0</v>
      </c>
      <c r="BY34" s="14" t="s">
        <v>21</v>
      </c>
      <c r="BZ34" s="12">
        <v>0.8379120879120879</v>
      </c>
      <c r="CA34" s="12">
        <v>0</v>
      </c>
      <c r="CB34" s="13">
        <f aca="true" t="shared" si="115" ref="CB34:CU34">$CA$34*CB39*$B$45</f>
        <v>0</v>
      </c>
      <c r="CC34" s="13">
        <f t="shared" si="115"/>
        <v>0</v>
      </c>
      <c r="CD34" s="13">
        <f t="shared" si="115"/>
        <v>0</v>
      </c>
      <c r="CE34" s="13">
        <f t="shared" si="115"/>
        <v>0</v>
      </c>
      <c r="CF34" s="13">
        <f t="shared" si="115"/>
        <v>0</v>
      </c>
      <c r="CG34" s="13">
        <f t="shared" si="115"/>
        <v>0</v>
      </c>
      <c r="CH34" s="13">
        <f t="shared" si="115"/>
        <v>0</v>
      </c>
      <c r="CI34" s="13">
        <f t="shared" si="115"/>
        <v>0</v>
      </c>
      <c r="CJ34" s="13">
        <f t="shared" si="115"/>
        <v>0</v>
      </c>
      <c r="CK34" s="13">
        <f t="shared" si="115"/>
        <v>0</v>
      </c>
      <c r="CL34" s="13">
        <f t="shared" si="115"/>
        <v>0</v>
      </c>
      <c r="CM34" s="13">
        <f t="shared" si="115"/>
        <v>0</v>
      </c>
      <c r="CN34" s="13">
        <f t="shared" si="115"/>
        <v>0</v>
      </c>
      <c r="CO34" s="13">
        <f t="shared" si="115"/>
        <v>0</v>
      </c>
      <c r="CP34" s="13">
        <f t="shared" si="115"/>
        <v>0</v>
      </c>
      <c r="CQ34" s="13">
        <f t="shared" si="115"/>
        <v>0</v>
      </c>
      <c r="CR34" s="13">
        <f t="shared" si="115"/>
        <v>0</v>
      </c>
      <c r="CS34" s="13">
        <f t="shared" si="115"/>
        <v>0</v>
      </c>
      <c r="CT34" s="13">
        <f t="shared" si="115"/>
        <v>0</v>
      </c>
      <c r="CU34" s="13">
        <f t="shared" si="115"/>
        <v>0</v>
      </c>
      <c r="CV34" s="14" t="s">
        <v>21</v>
      </c>
      <c r="CW34" s="12">
        <v>0.8379120879120879</v>
      </c>
      <c r="CX34" s="12">
        <v>0</v>
      </c>
      <c r="CY34" s="13">
        <f>$CX$34*CY39*$B$45</f>
        <v>0</v>
      </c>
      <c r="CZ34" s="13">
        <f>$CX$34*CZ39*$B$45</f>
        <v>0</v>
      </c>
      <c r="DA34" s="13">
        <f>$CX$34*DA39*$B$45</f>
        <v>0</v>
      </c>
      <c r="DB34" s="13">
        <f>$CX$34*DB39*$B$45</f>
        <v>0</v>
      </c>
    </row>
    <row r="35" spans="1:106" ht="12.75">
      <c r="A35" s="40" t="s">
        <v>45</v>
      </c>
      <c r="B35" s="40"/>
      <c r="C35" s="40"/>
      <c r="D35" s="40"/>
      <c r="E35" s="40"/>
      <c r="F35" s="40"/>
      <c r="G35" s="14" t="s">
        <v>21</v>
      </c>
      <c r="H35" s="12">
        <v>0.8379120879120879</v>
      </c>
      <c r="I35" s="5">
        <v>0</v>
      </c>
      <c r="J35" s="13">
        <f aca="true" t="shared" si="116" ref="J35:P35">$I$35*$B$45*J39</f>
        <v>0</v>
      </c>
      <c r="K35" s="13">
        <f t="shared" si="116"/>
        <v>0</v>
      </c>
      <c r="L35" s="13">
        <f t="shared" si="116"/>
        <v>0</v>
      </c>
      <c r="M35" s="13">
        <f t="shared" si="116"/>
        <v>0</v>
      </c>
      <c r="N35" s="13">
        <f t="shared" si="116"/>
        <v>0</v>
      </c>
      <c r="O35" s="13">
        <f t="shared" si="116"/>
        <v>0</v>
      </c>
      <c r="P35" s="13">
        <f t="shared" si="116"/>
        <v>0</v>
      </c>
      <c r="Q35" s="13">
        <f>$I$35*$B$45*Q39</f>
        <v>0</v>
      </c>
      <c r="R35" s="13">
        <f>$I$35*$B$45*R39</f>
        <v>0</v>
      </c>
      <c r="S35" s="13">
        <f>$I$35*$B$45*S39</f>
        <v>0</v>
      </c>
      <c r="T35" s="14" t="s">
        <v>21</v>
      </c>
      <c r="U35" s="12">
        <v>0.8379120879120879</v>
      </c>
      <c r="V35" s="5">
        <v>0</v>
      </c>
      <c r="W35" s="13">
        <f>$V$35*W39*$B$45</f>
        <v>0</v>
      </c>
      <c r="X35" s="13">
        <f>$V$35*X39*$B$45</f>
        <v>0</v>
      </c>
      <c r="Y35" s="13">
        <f>$V$35*Y39*$B$45</f>
        <v>0</v>
      </c>
      <c r="Z35" s="14" t="s">
        <v>21</v>
      </c>
      <c r="AA35" s="12">
        <v>0.8379120879120879</v>
      </c>
      <c r="AB35" s="32">
        <v>0</v>
      </c>
      <c r="AC35" s="13">
        <f>$AB$35*$B$45*AC39</f>
        <v>0</v>
      </c>
      <c r="AD35" s="14" t="s">
        <v>21</v>
      </c>
      <c r="AE35" s="12">
        <v>0.8379120879120879</v>
      </c>
      <c r="AF35" s="5">
        <v>0</v>
      </c>
      <c r="AG35" s="13">
        <f>$AF$35*$B$45*AG39</f>
        <v>0</v>
      </c>
      <c r="AH35" s="13">
        <f>$AF$35*$B$45*AH39</f>
        <v>0</v>
      </c>
      <c r="AI35" s="13">
        <f>$AF$35*$B$45*AI39</f>
        <v>0</v>
      </c>
      <c r="AJ35" s="14" t="s">
        <v>21</v>
      </c>
      <c r="AK35" s="12">
        <v>0.8379120879120879</v>
      </c>
      <c r="AL35" s="5">
        <v>0</v>
      </c>
      <c r="AM35" s="13">
        <f aca="true" t="shared" si="117" ref="AM35:AZ35">$AL$35*$B$45*AM39</f>
        <v>0</v>
      </c>
      <c r="AN35" s="13">
        <f t="shared" si="117"/>
        <v>0</v>
      </c>
      <c r="AO35" s="13">
        <f t="shared" si="117"/>
        <v>0</v>
      </c>
      <c r="AP35" s="13">
        <f t="shared" si="117"/>
        <v>0</v>
      </c>
      <c r="AQ35" s="13">
        <f t="shared" si="117"/>
        <v>0</v>
      </c>
      <c r="AR35" s="13">
        <f t="shared" si="117"/>
        <v>0</v>
      </c>
      <c r="AS35" s="13">
        <f t="shared" si="117"/>
        <v>0</v>
      </c>
      <c r="AT35" s="13">
        <f t="shared" si="117"/>
        <v>0</v>
      </c>
      <c r="AU35" s="13">
        <f t="shared" si="117"/>
        <v>0</v>
      </c>
      <c r="AV35" s="13">
        <f t="shared" si="117"/>
        <v>0</v>
      </c>
      <c r="AW35" s="13">
        <f t="shared" si="117"/>
        <v>0</v>
      </c>
      <c r="AX35" s="13">
        <f t="shared" si="117"/>
        <v>0</v>
      </c>
      <c r="AY35" s="13">
        <f t="shared" si="117"/>
        <v>0</v>
      </c>
      <c r="AZ35" s="13">
        <f t="shared" si="117"/>
        <v>0</v>
      </c>
      <c r="BA35" s="14" t="s">
        <v>21</v>
      </c>
      <c r="BB35" s="12">
        <v>0.8379120879120879</v>
      </c>
      <c r="BC35" s="5">
        <v>0</v>
      </c>
      <c r="BD35" s="13">
        <f aca="true" t="shared" si="118" ref="BD35:BJ35">$BC$35*$B$45*BD39</f>
        <v>0</v>
      </c>
      <c r="BE35" s="13">
        <f t="shared" si="118"/>
        <v>0</v>
      </c>
      <c r="BF35" s="13">
        <f t="shared" si="118"/>
        <v>0</v>
      </c>
      <c r="BG35" s="13">
        <f t="shared" si="118"/>
        <v>0</v>
      </c>
      <c r="BH35" s="13">
        <f t="shared" si="118"/>
        <v>0</v>
      </c>
      <c r="BI35" s="13">
        <f t="shared" si="118"/>
        <v>0</v>
      </c>
      <c r="BJ35" s="13">
        <f t="shared" si="118"/>
        <v>0</v>
      </c>
      <c r="BK35" s="14" t="s">
        <v>21</v>
      </c>
      <c r="BL35" s="12">
        <v>0.8379120879120879</v>
      </c>
      <c r="BM35" s="5">
        <v>0</v>
      </c>
      <c r="BN35" s="13">
        <f aca="true" t="shared" si="119" ref="BN35:BT35">$BM$35*$B$45*BN39</f>
        <v>0</v>
      </c>
      <c r="BO35" s="13">
        <f t="shared" si="119"/>
        <v>0</v>
      </c>
      <c r="BP35" s="13">
        <f t="shared" si="119"/>
        <v>0</v>
      </c>
      <c r="BQ35" s="13">
        <f t="shared" si="119"/>
        <v>0</v>
      </c>
      <c r="BR35" s="13">
        <f t="shared" si="119"/>
        <v>0</v>
      </c>
      <c r="BS35" s="13">
        <f t="shared" si="119"/>
        <v>0</v>
      </c>
      <c r="BT35" s="13">
        <f t="shared" si="119"/>
        <v>0</v>
      </c>
      <c r="BU35" s="14" t="s">
        <v>21</v>
      </c>
      <c r="BV35" s="12">
        <v>0.8379120879120879</v>
      </c>
      <c r="BW35" s="5">
        <v>0</v>
      </c>
      <c r="BX35" s="13">
        <f>$BW$35*$B$45*BX39</f>
        <v>0</v>
      </c>
      <c r="BY35" s="14" t="s">
        <v>21</v>
      </c>
      <c r="BZ35" s="12">
        <v>0.8379120879120879</v>
      </c>
      <c r="CA35" s="12">
        <v>0</v>
      </c>
      <c r="CB35" s="13">
        <f aca="true" t="shared" si="120" ref="CB35:CU35">$CA$35*CB39*$B$45</f>
        <v>0</v>
      </c>
      <c r="CC35" s="13">
        <f t="shared" si="120"/>
        <v>0</v>
      </c>
      <c r="CD35" s="13">
        <f t="shared" si="120"/>
        <v>0</v>
      </c>
      <c r="CE35" s="13">
        <f t="shared" si="120"/>
        <v>0</v>
      </c>
      <c r="CF35" s="13">
        <f t="shared" si="120"/>
        <v>0</v>
      </c>
      <c r="CG35" s="13">
        <f t="shared" si="120"/>
        <v>0</v>
      </c>
      <c r="CH35" s="13">
        <f t="shared" si="120"/>
        <v>0</v>
      </c>
      <c r="CI35" s="13">
        <f t="shared" si="120"/>
        <v>0</v>
      </c>
      <c r="CJ35" s="13">
        <f t="shared" si="120"/>
        <v>0</v>
      </c>
      <c r="CK35" s="13">
        <f t="shared" si="120"/>
        <v>0</v>
      </c>
      <c r="CL35" s="13">
        <f t="shared" si="120"/>
        <v>0</v>
      </c>
      <c r="CM35" s="13">
        <f t="shared" si="120"/>
        <v>0</v>
      </c>
      <c r="CN35" s="13">
        <f t="shared" si="120"/>
        <v>0</v>
      </c>
      <c r="CO35" s="13">
        <f t="shared" si="120"/>
        <v>0</v>
      </c>
      <c r="CP35" s="13">
        <f t="shared" si="120"/>
        <v>0</v>
      </c>
      <c r="CQ35" s="13">
        <f t="shared" si="120"/>
        <v>0</v>
      </c>
      <c r="CR35" s="13">
        <f t="shared" si="120"/>
        <v>0</v>
      </c>
      <c r="CS35" s="13">
        <f t="shared" si="120"/>
        <v>0</v>
      </c>
      <c r="CT35" s="13">
        <f t="shared" si="120"/>
        <v>0</v>
      </c>
      <c r="CU35" s="13">
        <f t="shared" si="120"/>
        <v>0</v>
      </c>
      <c r="CV35" s="14" t="s">
        <v>21</v>
      </c>
      <c r="CW35" s="12">
        <v>0.8379120879120879</v>
      </c>
      <c r="CX35" s="12">
        <v>0</v>
      </c>
      <c r="CY35" s="13">
        <f>$CX$35*CY39*$B$45</f>
        <v>0</v>
      </c>
      <c r="CZ35" s="13">
        <f>$CX$35*CZ39*$B$45</f>
        <v>0</v>
      </c>
      <c r="DA35" s="13">
        <f>$CX$35*DA39*$B$45</f>
        <v>0</v>
      </c>
      <c r="DB35" s="13">
        <f>$CX$35*DB39*$B$45</f>
        <v>0</v>
      </c>
    </row>
    <row r="36" spans="1:106" ht="12.75">
      <c r="A36" s="43" t="s">
        <v>40</v>
      </c>
      <c r="B36" s="43"/>
      <c r="C36" s="43"/>
      <c r="D36" s="43"/>
      <c r="E36" s="43"/>
      <c r="F36" s="43"/>
      <c r="G36" s="15"/>
      <c r="H36" s="17">
        <f>SUM(H38:H40)</f>
        <v>114.22570239999999</v>
      </c>
      <c r="I36" s="27">
        <v>0</v>
      </c>
      <c r="J36" s="19">
        <f aca="true" t="shared" si="121" ref="J36:P36">$I$36*$B$45*J39</f>
        <v>0</v>
      </c>
      <c r="K36" s="19">
        <f t="shared" si="121"/>
        <v>0</v>
      </c>
      <c r="L36" s="19">
        <f t="shared" si="121"/>
        <v>0</v>
      </c>
      <c r="M36" s="19">
        <f t="shared" si="121"/>
        <v>0</v>
      </c>
      <c r="N36" s="19">
        <f t="shared" si="121"/>
        <v>0</v>
      </c>
      <c r="O36" s="19">
        <f t="shared" si="121"/>
        <v>0</v>
      </c>
      <c r="P36" s="19">
        <f t="shared" si="121"/>
        <v>0</v>
      </c>
      <c r="Q36" s="19">
        <f>$I$36*$B$45*Q39</f>
        <v>0</v>
      </c>
      <c r="R36" s="19">
        <f>$I$36*$B$45*R39</f>
        <v>0</v>
      </c>
      <c r="S36" s="19">
        <f>$I$36*$B$45*S39</f>
        <v>0</v>
      </c>
      <c r="T36" s="15"/>
      <c r="U36" s="17">
        <f>SUM(U38:U40)</f>
        <v>114.22570239999999</v>
      </c>
      <c r="V36" s="27">
        <v>0.62</v>
      </c>
      <c r="W36" s="19">
        <f>$V$36*W39*$B$45</f>
        <v>986.5439999999999</v>
      </c>
      <c r="X36" s="19">
        <f>$V$36*X39*$B$45</f>
        <v>1406.904</v>
      </c>
      <c r="Y36" s="19">
        <f>$V$36*Y39*$B$45</f>
        <v>4036.9440000000004</v>
      </c>
      <c r="Z36" s="15"/>
      <c r="AA36" s="17">
        <f>SUM(AA38:AA40)</f>
        <v>114.22570239999999</v>
      </c>
      <c r="AB36" s="33">
        <v>0</v>
      </c>
      <c r="AC36" s="19">
        <f>$AB$36*$B$45*AC39</f>
        <v>0</v>
      </c>
      <c r="AD36" s="15"/>
      <c r="AE36" s="17">
        <f>SUM(AE38:AE40)</f>
        <v>114.22570239999999</v>
      </c>
      <c r="AF36" s="27">
        <v>0</v>
      </c>
      <c r="AG36" s="19">
        <f>$AF$36*$B$45*AG39</f>
        <v>0</v>
      </c>
      <c r="AH36" s="19">
        <f>$AF$36*$B$45*AH39</f>
        <v>0</v>
      </c>
      <c r="AI36" s="19">
        <f>$AF$36*$B$45*AI39</f>
        <v>0</v>
      </c>
      <c r="AJ36" s="15"/>
      <c r="AK36" s="17">
        <f>SUM(AK38:AK40)</f>
        <v>114.22570239999999</v>
      </c>
      <c r="AL36" s="27">
        <v>0.62</v>
      </c>
      <c r="AM36" s="19">
        <f aca="true" t="shared" si="122" ref="AM36:AZ36">$AL$36*$B$45*AM39</f>
        <v>4559.231999999999</v>
      </c>
      <c r="AN36" s="19">
        <f t="shared" si="122"/>
        <v>4450.608</v>
      </c>
      <c r="AO36" s="19">
        <f t="shared" si="122"/>
        <v>4132.92</v>
      </c>
      <c r="AP36" s="19">
        <f t="shared" si="122"/>
        <v>5464.679999999999</v>
      </c>
      <c r="AQ36" s="19">
        <f t="shared" si="122"/>
        <v>4292.88</v>
      </c>
      <c r="AR36" s="19">
        <f t="shared" si="122"/>
        <v>4214.759999999999</v>
      </c>
      <c r="AS36" s="19">
        <f t="shared" si="122"/>
        <v>5481.048</v>
      </c>
      <c r="AT36" s="19">
        <f t="shared" si="122"/>
        <v>4989.264</v>
      </c>
      <c r="AU36" s="19">
        <f t="shared" si="122"/>
        <v>1514.7839999999999</v>
      </c>
      <c r="AV36" s="19">
        <f t="shared" si="122"/>
        <v>4437.215999999999</v>
      </c>
      <c r="AW36" s="19">
        <f t="shared" si="122"/>
        <v>474.67199999999997</v>
      </c>
      <c r="AX36" s="19">
        <f t="shared" si="122"/>
        <v>3539.2079999999996</v>
      </c>
      <c r="AY36" s="19">
        <f t="shared" si="122"/>
        <v>2899.368</v>
      </c>
      <c r="AZ36" s="19">
        <f t="shared" si="122"/>
        <v>2711.1359999999995</v>
      </c>
      <c r="BA36" s="15"/>
      <c r="BB36" s="17">
        <f>SUM(BB38:BB40)</f>
        <v>114.22570239999999</v>
      </c>
      <c r="BC36" s="27">
        <v>0</v>
      </c>
      <c r="BD36" s="19">
        <f aca="true" t="shared" si="123" ref="BD36:BJ36">$BC$36*$B$45*BD39</f>
        <v>0</v>
      </c>
      <c r="BE36" s="19">
        <f t="shared" si="123"/>
        <v>0</v>
      </c>
      <c r="BF36" s="19">
        <f t="shared" si="123"/>
        <v>0</v>
      </c>
      <c r="BG36" s="19">
        <f t="shared" si="123"/>
        <v>0</v>
      </c>
      <c r="BH36" s="19">
        <f t="shared" si="123"/>
        <v>0</v>
      </c>
      <c r="BI36" s="19">
        <f t="shared" si="123"/>
        <v>0</v>
      </c>
      <c r="BJ36" s="19">
        <f t="shared" si="123"/>
        <v>0</v>
      </c>
      <c r="BK36" s="15"/>
      <c r="BL36" s="17">
        <f>SUM(BL38:BL40)</f>
        <v>114.22570239999999</v>
      </c>
      <c r="BM36" s="27">
        <v>0.62</v>
      </c>
      <c r="BN36" s="19">
        <f aca="true" t="shared" si="124" ref="BN36:BT36">$BM$36*$B$45*BN39</f>
        <v>4279.488</v>
      </c>
      <c r="BO36" s="19">
        <f t="shared" si="124"/>
        <v>4246.008</v>
      </c>
      <c r="BP36" s="19">
        <f t="shared" si="124"/>
        <v>4253.448</v>
      </c>
      <c r="BQ36" s="19">
        <f t="shared" si="124"/>
        <v>4178.304</v>
      </c>
      <c r="BR36" s="19">
        <f t="shared" si="124"/>
        <v>4347.936</v>
      </c>
      <c r="BS36" s="19">
        <f t="shared" si="124"/>
        <v>4453.584</v>
      </c>
      <c r="BT36" s="19">
        <f t="shared" si="124"/>
        <v>4534.679999999999</v>
      </c>
      <c r="BU36" s="15"/>
      <c r="BV36" s="17">
        <f>SUM(BV38:BV40)</f>
        <v>114.22570239999999</v>
      </c>
      <c r="BW36" s="27">
        <v>0.62</v>
      </c>
      <c r="BX36" s="19">
        <f>$BW$36*$B$45*BX39</f>
        <v>4066.7039999999997</v>
      </c>
      <c r="BY36" s="15"/>
      <c r="BZ36" s="17">
        <f>SUM(BZ38:BZ40)</f>
        <v>114.22570239999999</v>
      </c>
      <c r="CA36" s="17">
        <v>0.62</v>
      </c>
      <c r="CB36" s="19">
        <v>0</v>
      </c>
      <c r="CC36" s="19">
        <v>0</v>
      </c>
      <c r="CD36" s="19">
        <v>0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5"/>
      <c r="CW36" s="17">
        <f>SUM(CW38:CW40)</f>
        <v>114.22570239999999</v>
      </c>
      <c r="CX36" s="17">
        <v>0.62</v>
      </c>
      <c r="CY36" s="19">
        <v>0</v>
      </c>
      <c r="CZ36" s="19">
        <v>0</v>
      </c>
      <c r="DA36" s="19">
        <f>$CX$36*DA39*$B$45</f>
        <v>4354.632</v>
      </c>
      <c r="DB36" s="19">
        <f>$CX$36*DB39*$B$45</f>
        <v>4379.184</v>
      </c>
    </row>
    <row r="37" spans="1:106" ht="12.75">
      <c r="A37" s="45" t="s">
        <v>42</v>
      </c>
      <c r="B37" s="46"/>
      <c r="C37" s="46"/>
      <c r="D37" s="46"/>
      <c r="E37" s="46"/>
      <c r="F37" s="47"/>
      <c r="G37" s="15"/>
      <c r="H37" s="17"/>
      <c r="I37" s="27">
        <v>1.21</v>
      </c>
      <c r="J37" s="19">
        <f aca="true" t="shared" si="125" ref="J37:P37">$I$37*$B$45*J39</f>
        <v>5889.312</v>
      </c>
      <c r="K37" s="19">
        <f t="shared" si="125"/>
        <v>5977.884</v>
      </c>
      <c r="L37" s="19">
        <f t="shared" si="125"/>
        <v>6423.647999999999</v>
      </c>
      <c r="M37" s="19">
        <f t="shared" si="125"/>
        <v>8208.155999999999</v>
      </c>
      <c r="N37" s="19">
        <f t="shared" si="125"/>
        <v>6844.727999999999</v>
      </c>
      <c r="O37" s="19">
        <f t="shared" si="125"/>
        <v>5871.888</v>
      </c>
      <c r="P37" s="19">
        <f t="shared" si="125"/>
        <v>10330.98</v>
      </c>
      <c r="Q37" s="19">
        <f>$I$37*$B$45*Q39</f>
        <v>4872.912</v>
      </c>
      <c r="R37" s="19">
        <f>$I$37*$B$45*R39</f>
        <v>4791.599999999999</v>
      </c>
      <c r="S37" s="19">
        <f>$I$37*$B$45*S39</f>
        <v>8411.436</v>
      </c>
      <c r="T37" s="15"/>
      <c r="U37" s="17"/>
      <c r="V37" s="27">
        <v>1.21</v>
      </c>
      <c r="W37" s="19">
        <f>$V$37*W39*$B$45</f>
        <v>1925.3519999999999</v>
      </c>
      <c r="X37" s="19">
        <f>$V$37*X39*$B$45</f>
        <v>2745.732</v>
      </c>
      <c r="Y37" s="19">
        <f>$V$37*Y39*$B$45</f>
        <v>7878.552000000001</v>
      </c>
      <c r="Z37" s="15"/>
      <c r="AA37" s="17"/>
      <c r="AB37" s="33">
        <v>1.15</v>
      </c>
      <c r="AC37" s="19">
        <f>$AB$37*$B$45*AC39</f>
        <v>7979.16</v>
      </c>
      <c r="AD37" s="15"/>
      <c r="AE37" s="17"/>
      <c r="AF37" s="27">
        <v>1.09</v>
      </c>
      <c r="AG37" s="19">
        <f>$AF$37*$B$45*AG39</f>
        <v>5535.456000000001</v>
      </c>
      <c r="AH37" s="19">
        <f>$AF$37*$B$45*AH39</f>
        <v>6780.6720000000005</v>
      </c>
      <c r="AI37" s="19">
        <f>$AF$37*$B$45*AI39</f>
        <v>7926.480000000001</v>
      </c>
      <c r="AJ37" s="15"/>
      <c r="AK37" s="17"/>
      <c r="AL37" s="27">
        <v>1.09</v>
      </c>
      <c r="AM37" s="19">
        <f aca="true" t="shared" si="126" ref="AM37:AZ37">$AL$37*$B$45*AM39</f>
        <v>8015.424000000001</v>
      </c>
      <c r="AN37" s="19">
        <f t="shared" si="126"/>
        <v>7824.456000000002</v>
      </c>
      <c r="AO37" s="19">
        <f t="shared" si="126"/>
        <v>7265.940000000001</v>
      </c>
      <c r="AP37" s="19">
        <f t="shared" si="126"/>
        <v>9607.260000000002</v>
      </c>
      <c r="AQ37" s="19">
        <f t="shared" si="126"/>
        <v>7547.160000000001</v>
      </c>
      <c r="AR37" s="19">
        <f t="shared" si="126"/>
        <v>7409.820000000001</v>
      </c>
      <c r="AS37" s="19">
        <f t="shared" si="126"/>
        <v>9636.036000000002</v>
      </c>
      <c r="AT37" s="19">
        <f t="shared" si="126"/>
        <v>8771.448000000002</v>
      </c>
      <c r="AU37" s="19">
        <f t="shared" si="126"/>
        <v>2663.088</v>
      </c>
      <c r="AV37" s="19">
        <f t="shared" si="126"/>
        <v>7800.912000000001</v>
      </c>
      <c r="AW37" s="19">
        <f t="shared" si="126"/>
        <v>834.5040000000001</v>
      </c>
      <c r="AX37" s="19">
        <f t="shared" si="126"/>
        <v>6222.156000000001</v>
      </c>
      <c r="AY37" s="19">
        <f t="shared" si="126"/>
        <v>5097.276000000001</v>
      </c>
      <c r="AZ37" s="19">
        <f t="shared" si="126"/>
        <v>4766.352000000001</v>
      </c>
      <c r="BA37" s="15"/>
      <c r="BB37" s="17"/>
      <c r="BC37" s="27">
        <v>1.21</v>
      </c>
      <c r="BD37" s="19">
        <f aca="true" t="shared" si="127" ref="BD37:BJ37">$BC$37*$B$45*BD39</f>
        <v>2970.792</v>
      </c>
      <c r="BE37" s="19">
        <f t="shared" si="127"/>
        <v>8633.592</v>
      </c>
      <c r="BF37" s="19">
        <f t="shared" si="127"/>
        <v>7877.099999999999</v>
      </c>
      <c r="BG37" s="19">
        <f t="shared" si="127"/>
        <v>9223.104000000001</v>
      </c>
      <c r="BH37" s="19">
        <f t="shared" si="127"/>
        <v>2475.66</v>
      </c>
      <c r="BI37" s="19">
        <f t="shared" si="127"/>
        <v>17023.248</v>
      </c>
      <c r="BJ37" s="19">
        <f t="shared" si="127"/>
        <v>8110.872</v>
      </c>
      <c r="BK37" s="15"/>
      <c r="BL37" s="17"/>
      <c r="BM37" s="27">
        <v>1.09</v>
      </c>
      <c r="BN37" s="19">
        <f aca="true" t="shared" si="128" ref="BN37:BT37">$BM$37*$B$45*BN39</f>
        <v>7523.616000000002</v>
      </c>
      <c r="BO37" s="19">
        <f t="shared" si="128"/>
        <v>7464.756000000001</v>
      </c>
      <c r="BP37" s="19">
        <f t="shared" si="128"/>
        <v>7477.836000000002</v>
      </c>
      <c r="BQ37" s="19">
        <f t="shared" si="128"/>
        <v>7345.728000000001</v>
      </c>
      <c r="BR37" s="19">
        <f t="shared" si="128"/>
        <v>7643.952000000001</v>
      </c>
      <c r="BS37" s="19">
        <f t="shared" si="128"/>
        <v>7829.688000000001</v>
      </c>
      <c r="BT37" s="19">
        <f t="shared" si="128"/>
        <v>7972.260000000001</v>
      </c>
      <c r="BU37" s="15"/>
      <c r="BV37" s="17"/>
      <c r="BW37" s="27">
        <v>1.21</v>
      </c>
      <c r="BX37" s="19">
        <f>$BW$37*$B$45*BX39</f>
        <v>7936.6320000000005</v>
      </c>
      <c r="BY37" s="15"/>
      <c r="BZ37" s="17"/>
      <c r="CA37" s="27">
        <v>0.95</v>
      </c>
      <c r="CB37" s="19">
        <f aca="true" t="shared" si="129" ref="CB37:CU37">$CA$37*CB39*$B$45</f>
        <v>5191.5599999999995</v>
      </c>
      <c r="CC37" s="19">
        <f t="shared" si="129"/>
        <v>6087.599999999999</v>
      </c>
      <c r="CD37" s="19">
        <f t="shared" si="129"/>
        <v>5614.5</v>
      </c>
      <c r="CE37" s="19">
        <f t="shared" si="129"/>
        <v>6737.4</v>
      </c>
      <c r="CF37" s="19">
        <f t="shared" si="129"/>
        <v>6894.719999999999</v>
      </c>
      <c r="CG37" s="19">
        <f t="shared" si="129"/>
        <v>6866.219999999999</v>
      </c>
      <c r="CH37" s="19">
        <f t="shared" si="129"/>
        <v>6832.019999999999</v>
      </c>
      <c r="CI37" s="19">
        <f t="shared" si="129"/>
        <v>6110.4</v>
      </c>
      <c r="CJ37" s="19">
        <f t="shared" si="129"/>
        <v>8424.599999999999</v>
      </c>
      <c r="CK37" s="19">
        <f t="shared" si="129"/>
        <v>6747.66</v>
      </c>
      <c r="CL37" s="19">
        <f t="shared" si="129"/>
        <v>6162.84</v>
      </c>
      <c r="CM37" s="19">
        <f t="shared" si="129"/>
        <v>2098.74</v>
      </c>
      <c r="CN37" s="19">
        <f t="shared" si="129"/>
        <v>6541.319999999999</v>
      </c>
      <c r="CO37" s="19">
        <f t="shared" si="129"/>
        <v>6309.9</v>
      </c>
      <c r="CP37" s="19">
        <f t="shared" si="129"/>
        <v>5432.099999999999</v>
      </c>
      <c r="CQ37" s="19">
        <f t="shared" si="129"/>
        <v>7490.9400000000005</v>
      </c>
      <c r="CR37" s="19">
        <f t="shared" si="129"/>
        <v>5401.32</v>
      </c>
      <c r="CS37" s="19">
        <f t="shared" si="129"/>
        <v>9670.619999999999</v>
      </c>
      <c r="CT37" s="19">
        <f t="shared" si="129"/>
        <v>9253.380000000001</v>
      </c>
      <c r="CU37" s="19">
        <f t="shared" si="129"/>
        <v>8163.539999999999</v>
      </c>
      <c r="CV37" s="15"/>
      <c r="CW37" s="17"/>
      <c r="CX37" s="27">
        <v>0.95</v>
      </c>
      <c r="CY37" s="19">
        <f>$CX$37*CY39*$B$45</f>
        <v>6570.959999999999</v>
      </c>
      <c r="CZ37" s="19">
        <f>$CX$37*CZ39*$B$45</f>
        <v>6952.86</v>
      </c>
      <c r="DA37" s="19">
        <f>$CX$37*DA39*$B$45</f>
        <v>6672.42</v>
      </c>
      <c r="DB37" s="19">
        <f>$CX$37*DB39*$B$45</f>
        <v>6710.039999999999</v>
      </c>
    </row>
    <row r="38" spans="1:110" ht="12.75">
      <c r="A38" s="44" t="s">
        <v>26</v>
      </c>
      <c r="B38" s="44"/>
      <c r="C38" s="44"/>
      <c r="D38" s="44"/>
      <c r="E38" s="44"/>
      <c r="F38" s="44"/>
      <c r="G38" s="20"/>
      <c r="H38" s="21">
        <f>H29+H24+H15+H10</f>
        <v>99.99999999999999</v>
      </c>
      <c r="I38" s="5"/>
      <c r="J38" s="10">
        <f aca="true" t="shared" si="130" ref="J38:S38">J29+J24+J15+J10+J36+J37</f>
        <v>73640.736</v>
      </c>
      <c r="K38" s="10">
        <f t="shared" si="130"/>
        <v>74748.252</v>
      </c>
      <c r="L38" s="10">
        <f t="shared" si="130"/>
        <v>80322.14399999999</v>
      </c>
      <c r="M38" s="10">
        <f t="shared" si="130"/>
        <v>102635.868</v>
      </c>
      <c r="N38" s="10">
        <f t="shared" si="130"/>
        <v>85587.38399999999</v>
      </c>
      <c r="O38" s="10">
        <f t="shared" si="130"/>
        <v>73422.864</v>
      </c>
      <c r="P38" s="10">
        <f t="shared" si="130"/>
        <v>129179.94</v>
      </c>
      <c r="Q38" s="10">
        <f t="shared" si="130"/>
        <v>60931.53600000001</v>
      </c>
      <c r="R38" s="10">
        <f t="shared" si="130"/>
        <v>59914.799999999996</v>
      </c>
      <c r="S38" s="10">
        <f t="shared" si="130"/>
        <v>105177.708</v>
      </c>
      <c r="T38" s="20"/>
      <c r="U38" s="21">
        <f>U29+U24+U15+U10</f>
        <v>99.99999999999999</v>
      </c>
      <c r="V38" s="5"/>
      <c r="W38" s="10">
        <f>W29+W24+W15+W10+W36+W37</f>
        <v>25061.4</v>
      </c>
      <c r="X38" s="10">
        <f>X29+X24+X15+X10+X36+X37</f>
        <v>35739.90000000001</v>
      </c>
      <c r="Y38" s="10">
        <f>Y29+Y24+Y15+Y10+Y36+Y37</f>
        <v>102551.40000000001</v>
      </c>
      <c r="Z38" s="20"/>
      <c r="AA38" s="21">
        <f>AA29+AA24+AA15+AA10</f>
        <v>99.99999999999999</v>
      </c>
      <c r="AB38" s="33"/>
      <c r="AC38" s="10">
        <f>AC29+AC24+AC15+AC10+AC36+AC37</f>
        <v>100537.41600000003</v>
      </c>
      <c r="AD38" s="20"/>
      <c r="AE38" s="21">
        <f>AE29+AE24+AE15+AE10</f>
        <v>99.99999999999999</v>
      </c>
      <c r="AF38" s="28"/>
      <c r="AG38" s="10">
        <f>AG29+AG24+AG15+AG10+AG36+AG37</f>
        <v>75617.376</v>
      </c>
      <c r="AH38" s="10">
        <f>AH29+AH24+AH15+AH10+AH36+AH37</f>
        <v>92627.712</v>
      </c>
      <c r="AI38" s="10">
        <f>AI29+AI24+AI15+AI10+AI36+AI37</f>
        <v>108280.08</v>
      </c>
      <c r="AJ38" s="20"/>
      <c r="AK38" s="21">
        <f>AK29+AK24+AK15+AK10</f>
        <v>99.99999999999999</v>
      </c>
      <c r="AL38" s="28"/>
      <c r="AM38" s="10">
        <f aca="true" t="shared" si="131" ref="AM38:AZ38">AM29+AM24+AM15+AM10+AM36+AM37</f>
        <v>114054.336</v>
      </c>
      <c r="AN38" s="10">
        <f t="shared" si="131"/>
        <v>111336.98400000003</v>
      </c>
      <c r="AO38" s="10">
        <f t="shared" si="131"/>
        <v>103389.65999999999</v>
      </c>
      <c r="AP38" s="10">
        <f t="shared" si="131"/>
        <v>136705.13999999998</v>
      </c>
      <c r="AQ38" s="10">
        <f t="shared" si="131"/>
        <v>107391.24</v>
      </c>
      <c r="AR38" s="10">
        <f t="shared" si="131"/>
        <v>105436.98</v>
      </c>
      <c r="AS38" s="10">
        <f t="shared" si="131"/>
        <v>137114.604</v>
      </c>
      <c r="AT38" s="10">
        <f t="shared" si="131"/>
        <v>124812.072</v>
      </c>
      <c r="AU38" s="10">
        <f t="shared" si="131"/>
        <v>37894.032</v>
      </c>
      <c r="AV38" s="10">
        <f t="shared" si="131"/>
        <v>111001.968</v>
      </c>
      <c r="AW38" s="10">
        <f t="shared" si="131"/>
        <v>11874.456</v>
      </c>
      <c r="AX38" s="10">
        <f t="shared" si="131"/>
        <v>88537.284</v>
      </c>
      <c r="AY38" s="10">
        <f t="shared" si="131"/>
        <v>72530.96399999999</v>
      </c>
      <c r="AZ38" s="10">
        <f t="shared" si="131"/>
        <v>67822.128</v>
      </c>
      <c r="BA38" s="20"/>
      <c r="BB38" s="21">
        <f>BB29+BB24+BB15+BB10</f>
        <v>99.99999999999999</v>
      </c>
      <c r="BC38" s="5"/>
      <c r="BD38" s="10">
        <f aca="true" t="shared" si="132" ref="BD38:BJ38">BD29+BD24+BD15+BD10+BD36+BD37</f>
        <v>37147.176</v>
      </c>
      <c r="BE38" s="10">
        <f t="shared" si="132"/>
        <v>107955.576</v>
      </c>
      <c r="BF38" s="10">
        <f t="shared" si="132"/>
        <v>98496.30000000002</v>
      </c>
      <c r="BG38" s="10">
        <f t="shared" si="132"/>
        <v>115326.91200000001</v>
      </c>
      <c r="BH38" s="10">
        <f t="shared" si="132"/>
        <v>30955.98</v>
      </c>
      <c r="BI38" s="10">
        <f t="shared" si="132"/>
        <v>212860.94400000002</v>
      </c>
      <c r="BJ38" s="10">
        <f t="shared" si="132"/>
        <v>101419.416</v>
      </c>
      <c r="BK38" s="20"/>
      <c r="BL38" s="21">
        <f>BL29+BL24+BL15+BL10</f>
        <v>99.99999999999999</v>
      </c>
      <c r="BM38" s="28"/>
      <c r="BN38" s="10">
        <f aca="true" t="shared" si="133" ref="BN38:BT38">BN29+BN24+BN15+BN10+BN36+BN37</f>
        <v>107056.22400000002</v>
      </c>
      <c r="BO38" s="10">
        <f t="shared" si="133"/>
        <v>106218.68400000001</v>
      </c>
      <c r="BP38" s="10">
        <f t="shared" si="133"/>
        <v>106404.80400000002</v>
      </c>
      <c r="BQ38" s="10">
        <f t="shared" si="133"/>
        <v>104524.992</v>
      </c>
      <c r="BR38" s="10">
        <f t="shared" si="133"/>
        <v>108768.52799999999</v>
      </c>
      <c r="BS38" s="10">
        <f t="shared" si="133"/>
        <v>111411.432</v>
      </c>
      <c r="BT38" s="10">
        <f t="shared" si="133"/>
        <v>113440.13999999998</v>
      </c>
      <c r="BU38" s="20"/>
      <c r="BV38" s="21">
        <f>BV29+BV24+BV15+BV10</f>
        <v>99.99999999999999</v>
      </c>
      <c r="BW38" s="5"/>
      <c r="BX38" s="10">
        <f>BX29+BX24+BX15+BX10+BX36+BX37</f>
        <v>103307.40000000001</v>
      </c>
      <c r="BY38" s="20"/>
      <c r="BZ38" s="21">
        <f>BZ29+BZ24+BZ15+BZ10</f>
        <v>99.99999999999999</v>
      </c>
      <c r="CA38" s="9"/>
      <c r="CB38" s="10">
        <f aca="true" t="shared" si="134" ref="CB38:CL38">CB29+CB24+CB15+CB10+CB36+CB37</f>
        <v>56833.92</v>
      </c>
      <c r="CC38" s="10">
        <f>CC29+CC24+CC15+CC10+CC36+CC37</f>
        <v>66643.2</v>
      </c>
      <c r="CD38" s="10">
        <f>CD29+CD24+CD15+CD10+CD36+CD37</f>
        <v>61464</v>
      </c>
      <c r="CE38" s="10">
        <f t="shared" si="134"/>
        <v>73756.79999999999</v>
      </c>
      <c r="CF38" s="10">
        <f t="shared" si="134"/>
        <v>75479.04</v>
      </c>
      <c r="CG38" s="10">
        <f t="shared" si="134"/>
        <v>75167.04</v>
      </c>
      <c r="CH38" s="10">
        <f t="shared" si="134"/>
        <v>74792.64</v>
      </c>
      <c r="CI38" s="10">
        <f t="shared" si="134"/>
        <v>66892.8</v>
      </c>
      <c r="CJ38" s="10">
        <f t="shared" si="134"/>
        <v>92227.20000000001</v>
      </c>
      <c r="CK38" s="10">
        <f t="shared" si="134"/>
        <v>73869.12</v>
      </c>
      <c r="CL38" s="10">
        <f t="shared" si="134"/>
        <v>67466.88</v>
      </c>
      <c r="CM38" s="10">
        <f>CM29+CM24+CM15+CM10+CM36+CM37</f>
        <v>22975.68</v>
      </c>
      <c r="CN38" s="10">
        <f>CN29+CN24+CN15+CN10+CN36+CN37</f>
        <v>71610.23999999999</v>
      </c>
      <c r="CO38" s="10">
        <f aca="true" t="shared" si="135" ref="CO38:CT38">CO29+CO24+CO15+CO10+CO36+CO37</f>
        <v>69076.8</v>
      </c>
      <c r="CP38" s="10">
        <f t="shared" si="135"/>
        <v>59467.2</v>
      </c>
      <c r="CQ38" s="10">
        <f t="shared" si="135"/>
        <v>82006.08</v>
      </c>
      <c r="CR38" s="10">
        <f t="shared" si="135"/>
        <v>59130.24000000001</v>
      </c>
      <c r="CS38" s="10">
        <f t="shared" si="135"/>
        <v>105867.84</v>
      </c>
      <c r="CT38" s="10">
        <f t="shared" si="135"/>
        <v>101300.16</v>
      </c>
      <c r="CU38" s="10">
        <f>CU29+CU24+CU15+CU10+CU36+CU37</f>
        <v>89369.28</v>
      </c>
      <c r="CV38" s="20"/>
      <c r="CW38" s="21">
        <f>CW29+CW24+CW15+CW10</f>
        <v>99.99999999999999</v>
      </c>
      <c r="CX38" s="17"/>
      <c r="CY38" s="10">
        <f>CY29+CY24+CY15+CY10+CY36+CY37</f>
        <v>69029.66399999999</v>
      </c>
      <c r="CZ38" s="10">
        <f>CZ29+CZ24+CZ15+CZ10+CZ36+CZ37</f>
        <v>73041.624</v>
      </c>
      <c r="DA38" s="10">
        <f>DA29+DA24+DA15+DA10+DA36+DA37</f>
        <v>74450.16</v>
      </c>
      <c r="DB38" s="10">
        <f>DB29+DB24+DB15+DB10+DB36+DB37</f>
        <v>74869.92</v>
      </c>
      <c r="DD38" s="25">
        <f>J38+K38+L38+M38+N38+O38+P38+Q38+R38+S38+W38+X38+Y38+AC38+AG38+AH38+AI38+AM38+AN38+AO38+AP38+AQ38+AR38+AS38+AT38+AU38+AV38+AW38+AX38+AY38+AZ38++BD38+BE38+BF38+BG38+BH38+BI38+BJ38++BN38+BO38+BP38+BQ38+BR38+BS38+BT38+BX38+CB38+CE38+CF38+CG38+CH38+CI38+CJ38+CK38+CL38+CM38+CN38+CO38+CP38+CQ38+CR38+CS38+CT38+CU38+CC38+CD38+CY38+CZ38+DA38+DB38</f>
        <v>6017960.399999999</v>
      </c>
      <c r="DF38" s="1">
        <f>DD38/12*0.05</f>
        <v>25074.835</v>
      </c>
    </row>
    <row r="39" spans="1:106" ht="12.75">
      <c r="A39" s="44" t="s">
        <v>27</v>
      </c>
      <c r="B39" s="44"/>
      <c r="C39" s="44"/>
      <c r="D39" s="44"/>
      <c r="E39" s="44"/>
      <c r="F39" s="44"/>
      <c r="G39" s="20"/>
      <c r="H39" s="20"/>
      <c r="I39" s="29"/>
      <c r="J39" s="10">
        <v>405.6</v>
      </c>
      <c r="K39" s="10">
        <v>411.7</v>
      </c>
      <c r="L39" s="10">
        <v>442.4</v>
      </c>
      <c r="M39" s="10">
        <v>565.3</v>
      </c>
      <c r="N39" s="10">
        <v>471.4</v>
      </c>
      <c r="O39" s="10">
        <v>404.4</v>
      </c>
      <c r="P39" s="10">
        <v>711.5</v>
      </c>
      <c r="Q39" s="10">
        <v>335.6</v>
      </c>
      <c r="R39" s="10">
        <v>330</v>
      </c>
      <c r="S39" s="10">
        <v>579.3</v>
      </c>
      <c r="T39" s="20"/>
      <c r="U39" s="20"/>
      <c r="V39" s="29"/>
      <c r="W39" s="10">
        <v>132.6</v>
      </c>
      <c r="X39" s="10">
        <v>189.1</v>
      </c>
      <c r="Y39" s="10">
        <v>542.6</v>
      </c>
      <c r="Z39" s="20"/>
      <c r="AA39" s="20"/>
      <c r="AB39" s="34"/>
      <c r="AC39" s="10">
        <v>578.2</v>
      </c>
      <c r="AD39" s="20"/>
      <c r="AE39" s="20"/>
      <c r="AF39" s="29"/>
      <c r="AG39" s="10">
        <v>423.2</v>
      </c>
      <c r="AH39" s="10">
        <v>518.4</v>
      </c>
      <c r="AI39" s="10">
        <v>606</v>
      </c>
      <c r="AJ39" s="20"/>
      <c r="AK39" s="20"/>
      <c r="AL39" s="29"/>
      <c r="AM39" s="10">
        <v>612.8</v>
      </c>
      <c r="AN39" s="10">
        <v>598.2</v>
      </c>
      <c r="AO39" s="10">
        <v>555.5</v>
      </c>
      <c r="AP39" s="10">
        <v>734.5</v>
      </c>
      <c r="AQ39" s="10">
        <v>577</v>
      </c>
      <c r="AR39" s="10">
        <v>566.5</v>
      </c>
      <c r="AS39" s="10">
        <v>736.7</v>
      </c>
      <c r="AT39" s="10">
        <v>670.6</v>
      </c>
      <c r="AU39" s="10">
        <v>203.6</v>
      </c>
      <c r="AV39" s="10">
        <v>596.4</v>
      </c>
      <c r="AW39" s="10">
        <v>63.8</v>
      </c>
      <c r="AX39" s="10">
        <v>475.7</v>
      </c>
      <c r="AY39" s="10">
        <v>389.7</v>
      </c>
      <c r="AZ39" s="10">
        <v>364.4</v>
      </c>
      <c r="BA39" s="20"/>
      <c r="BB39" s="20"/>
      <c r="BC39" s="29"/>
      <c r="BD39" s="10">
        <v>204.6</v>
      </c>
      <c r="BE39" s="10">
        <v>594.6</v>
      </c>
      <c r="BF39" s="10">
        <v>542.5</v>
      </c>
      <c r="BG39" s="10">
        <v>635.2</v>
      </c>
      <c r="BH39" s="10">
        <v>170.5</v>
      </c>
      <c r="BI39" s="10">
        <v>1172.4</v>
      </c>
      <c r="BJ39" s="10">
        <v>558.6</v>
      </c>
      <c r="BK39" s="20"/>
      <c r="BL39" s="20"/>
      <c r="BM39" s="29"/>
      <c r="BN39" s="10">
        <v>575.2</v>
      </c>
      <c r="BO39" s="10">
        <v>570.7</v>
      </c>
      <c r="BP39" s="10">
        <v>571.7</v>
      </c>
      <c r="BQ39" s="10">
        <v>561.6</v>
      </c>
      <c r="BR39" s="10">
        <v>584.4</v>
      </c>
      <c r="BS39" s="10">
        <v>598.6</v>
      </c>
      <c r="BT39" s="10">
        <v>609.5</v>
      </c>
      <c r="BU39" s="20"/>
      <c r="BV39" s="20"/>
      <c r="BW39" s="29"/>
      <c r="BX39" s="10">
        <v>546.6</v>
      </c>
      <c r="BY39" s="20"/>
      <c r="BZ39" s="20"/>
      <c r="CA39" s="22"/>
      <c r="CB39" s="10">
        <v>455.4</v>
      </c>
      <c r="CC39" s="10">
        <v>534</v>
      </c>
      <c r="CD39" s="10">
        <v>492.5</v>
      </c>
      <c r="CE39" s="10">
        <v>591</v>
      </c>
      <c r="CF39" s="10">
        <v>604.8</v>
      </c>
      <c r="CG39" s="10">
        <v>602.3</v>
      </c>
      <c r="CH39" s="10">
        <v>599.3</v>
      </c>
      <c r="CI39" s="10">
        <v>536</v>
      </c>
      <c r="CJ39" s="10">
        <v>739</v>
      </c>
      <c r="CK39" s="10">
        <v>591.9</v>
      </c>
      <c r="CL39" s="10">
        <v>540.6</v>
      </c>
      <c r="CM39" s="10">
        <v>184.1</v>
      </c>
      <c r="CN39" s="10">
        <v>573.8</v>
      </c>
      <c r="CO39" s="10">
        <v>553.5</v>
      </c>
      <c r="CP39" s="10">
        <v>476.5</v>
      </c>
      <c r="CQ39" s="10">
        <v>657.1</v>
      </c>
      <c r="CR39" s="10">
        <v>473.8</v>
      </c>
      <c r="CS39" s="10">
        <v>848.3</v>
      </c>
      <c r="CT39" s="10">
        <v>811.7</v>
      </c>
      <c r="CU39" s="10">
        <v>716.1</v>
      </c>
      <c r="CV39" s="20"/>
      <c r="CW39" s="20"/>
      <c r="CX39" s="20"/>
      <c r="CY39" s="10">
        <v>576.4</v>
      </c>
      <c r="CZ39" s="10">
        <v>609.9</v>
      </c>
      <c r="DA39" s="10">
        <v>585.3</v>
      </c>
      <c r="DB39" s="10">
        <v>588.6</v>
      </c>
    </row>
    <row r="40" spans="1:106" s="6" customFormat="1" ht="25.5" customHeight="1">
      <c r="A40" s="50" t="s">
        <v>48</v>
      </c>
      <c r="B40" s="50"/>
      <c r="C40" s="50"/>
      <c r="D40" s="50"/>
      <c r="E40" s="50"/>
      <c r="F40" s="50"/>
      <c r="G40" s="22"/>
      <c r="H40" s="22">
        <f>7.28*1.416*1.2*1.15</f>
        <v>14.225702399999998</v>
      </c>
      <c r="I40" s="30">
        <f>I15+I24+I29+I36+I37</f>
        <v>15.129999999999999</v>
      </c>
      <c r="J40" s="22">
        <f aca="true" t="shared" si="136" ref="J40:S40">J38/12/J39</f>
        <v>15.129999999999999</v>
      </c>
      <c r="K40" s="22">
        <f t="shared" si="136"/>
        <v>15.129999999999999</v>
      </c>
      <c r="L40" s="22">
        <f t="shared" si="136"/>
        <v>15.129999999999997</v>
      </c>
      <c r="M40" s="22">
        <f t="shared" si="136"/>
        <v>15.13</v>
      </c>
      <c r="N40" s="22">
        <f t="shared" si="136"/>
        <v>15.129999999999999</v>
      </c>
      <c r="O40" s="22">
        <f t="shared" si="136"/>
        <v>15.13</v>
      </c>
      <c r="P40" s="22">
        <f t="shared" si="136"/>
        <v>15.13</v>
      </c>
      <c r="Q40" s="22">
        <f t="shared" si="136"/>
        <v>15.13</v>
      </c>
      <c r="R40" s="22">
        <f t="shared" si="136"/>
        <v>15.129999999999999</v>
      </c>
      <c r="S40" s="22">
        <f t="shared" si="136"/>
        <v>15.13</v>
      </c>
      <c r="T40" s="22"/>
      <c r="U40" s="22">
        <f>7.28*1.416*1.2*1.15</f>
        <v>14.225702399999998</v>
      </c>
      <c r="V40" s="30">
        <f>V15+V24+V29+V36+V37</f>
        <v>15.75</v>
      </c>
      <c r="W40" s="22">
        <f>W38/12/W39</f>
        <v>15.750000000000004</v>
      </c>
      <c r="X40" s="22">
        <f>X38/12/X39</f>
        <v>15.750000000000004</v>
      </c>
      <c r="Y40" s="22">
        <f>Y38/12/Y39</f>
        <v>15.75</v>
      </c>
      <c r="Z40" s="22"/>
      <c r="AA40" s="22">
        <f>7.28*1.416*1.2*1.15</f>
        <v>14.225702399999998</v>
      </c>
      <c r="AB40" s="30">
        <f>AB15+AB24+AB29+AB36+AB37</f>
        <v>14.490000000000002</v>
      </c>
      <c r="AC40" s="22">
        <f>AC38/12/AC39</f>
        <v>14.490000000000002</v>
      </c>
      <c r="AD40" s="22"/>
      <c r="AE40" s="22">
        <f>7.28*1.416*1.2*1.15</f>
        <v>14.225702399999998</v>
      </c>
      <c r="AF40" s="30">
        <f>AF15+AF24+AF29+AF36+AF37</f>
        <v>14.889999999999999</v>
      </c>
      <c r="AG40" s="22">
        <f>AG38/12/AG39</f>
        <v>14.89</v>
      </c>
      <c r="AH40" s="22">
        <f>AH38/12/AH39</f>
        <v>14.89</v>
      </c>
      <c r="AI40" s="22">
        <f>AI38/12/AI39</f>
        <v>14.89</v>
      </c>
      <c r="AJ40" s="22"/>
      <c r="AK40" s="22">
        <f>7.28*1.416*1.2*1.15</f>
        <v>14.225702399999998</v>
      </c>
      <c r="AL40" s="30">
        <f>AL15+AL24+AL29+AL36+AL37</f>
        <v>15.509999999999998</v>
      </c>
      <c r="AM40" s="22">
        <f aca="true" t="shared" si="137" ref="AM40:AZ40">AM38/12/AM39</f>
        <v>15.510000000000002</v>
      </c>
      <c r="AN40" s="22">
        <f t="shared" si="137"/>
        <v>15.510000000000002</v>
      </c>
      <c r="AO40" s="22">
        <f t="shared" si="137"/>
        <v>15.509999999999998</v>
      </c>
      <c r="AP40" s="22">
        <f t="shared" si="137"/>
        <v>15.51</v>
      </c>
      <c r="AQ40" s="22">
        <f t="shared" si="137"/>
        <v>15.510000000000002</v>
      </c>
      <c r="AR40" s="22">
        <f t="shared" si="137"/>
        <v>15.509999999999998</v>
      </c>
      <c r="AS40" s="22">
        <f t="shared" si="137"/>
        <v>15.509999999999998</v>
      </c>
      <c r="AT40" s="22">
        <f t="shared" si="137"/>
        <v>15.509999999999998</v>
      </c>
      <c r="AU40" s="22">
        <f t="shared" si="137"/>
        <v>15.51</v>
      </c>
      <c r="AV40" s="22">
        <f t="shared" si="137"/>
        <v>15.509999999999998</v>
      </c>
      <c r="AW40" s="22">
        <f t="shared" si="137"/>
        <v>15.510000000000002</v>
      </c>
      <c r="AX40" s="22">
        <f t="shared" si="137"/>
        <v>15.51</v>
      </c>
      <c r="AY40" s="22">
        <f t="shared" si="137"/>
        <v>15.509999999999998</v>
      </c>
      <c r="AZ40" s="22">
        <f t="shared" si="137"/>
        <v>15.510000000000002</v>
      </c>
      <c r="BA40" s="22"/>
      <c r="BB40" s="22">
        <f>7.28*1.416*1.2*1.15</f>
        <v>14.225702399999998</v>
      </c>
      <c r="BC40" s="30">
        <f>BC15+BC24+BC29+BC36+BC37</f>
        <v>15.129999999999999</v>
      </c>
      <c r="BD40" s="22">
        <f aca="true" t="shared" si="138" ref="BD40:BJ40">BD38/12/BD39</f>
        <v>15.13</v>
      </c>
      <c r="BE40" s="22">
        <f t="shared" si="138"/>
        <v>15.13</v>
      </c>
      <c r="BF40" s="22">
        <f t="shared" si="138"/>
        <v>15.130000000000003</v>
      </c>
      <c r="BG40" s="22">
        <f t="shared" si="138"/>
        <v>15.13</v>
      </c>
      <c r="BH40" s="22">
        <f t="shared" si="138"/>
        <v>15.129999999999999</v>
      </c>
      <c r="BI40" s="22">
        <f t="shared" si="138"/>
        <v>15.129999999999999</v>
      </c>
      <c r="BJ40" s="22">
        <f t="shared" si="138"/>
        <v>15.13</v>
      </c>
      <c r="BK40" s="22"/>
      <c r="BL40" s="22">
        <f>7.28*1.416*1.2*1.15</f>
        <v>14.225702399999998</v>
      </c>
      <c r="BM40" s="30">
        <f>BM15+BM24+BM29+BM36+BM37</f>
        <v>15.509999999999998</v>
      </c>
      <c r="BN40" s="22">
        <f aca="true" t="shared" si="139" ref="BN40:BT40">BN38/12/BN39</f>
        <v>15.51</v>
      </c>
      <c r="BO40" s="22">
        <f t="shared" si="139"/>
        <v>15.51</v>
      </c>
      <c r="BP40" s="22">
        <f t="shared" si="139"/>
        <v>15.51</v>
      </c>
      <c r="BQ40" s="22">
        <f t="shared" si="139"/>
        <v>15.509999999999998</v>
      </c>
      <c r="BR40" s="22">
        <f t="shared" si="139"/>
        <v>15.51</v>
      </c>
      <c r="BS40" s="22">
        <f t="shared" si="139"/>
        <v>15.51</v>
      </c>
      <c r="BT40" s="22">
        <f t="shared" si="139"/>
        <v>15.51</v>
      </c>
      <c r="BU40" s="22"/>
      <c r="BV40" s="22">
        <f>7.28*1.416*1.2*1.15</f>
        <v>14.225702399999998</v>
      </c>
      <c r="BW40" s="30">
        <f>BW15+BW24+BW29+BW36+BW37</f>
        <v>15.75</v>
      </c>
      <c r="BX40" s="22">
        <f>BX38/12/BX39</f>
        <v>15.75</v>
      </c>
      <c r="BY40" s="22"/>
      <c r="BZ40" s="22">
        <f>7.28*1.416*1.2*1.15</f>
        <v>14.225702399999998</v>
      </c>
      <c r="CA40" s="30">
        <f>CA15+CA24+CA29+CA36+CA37</f>
        <v>11.019999999999998</v>
      </c>
      <c r="CB40" s="22">
        <f aca="true" t="shared" si="140" ref="CB40:CL40">CB38/12/CB39</f>
        <v>10.4</v>
      </c>
      <c r="CC40" s="22">
        <f>CC38/12/CC39</f>
        <v>10.399999999999999</v>
      </c>
      <c r="CD40" s="22">
        <f>CD38/12/CD39</f>
        <v>10.4</v>
      </c>
      <c r="CE40" s="22">
        <f t="shared" si="140"/>
        <v>10.399999999999999</v>
      </c>
      <c r="CF40" s="22">
        <f t="shared" si="140"/>
        <v>10.399999999999999</v>
      </c>
      <c r="CG40" s="22">
        <f t="shared" si="140"/>
        <v>10.399999999999999</v>
      </c>
      <c r="CH40" s="22">
        <f t="shared" si="140"/>
        <v>10.4</v>
      </c>
      <c r="CI40" s="22">
        <f t="shared" si="140"/>
        <v>10.4</v>
      </c>
      <c r="CJ40" s="22">
        <f t="shared" si="140"/>
        <v>10.400000000000002</v>
      </c>
      <c r="CK40" s="22">
        <f t="shared" si="140"/>
        <v>10.399999999999999</v>
      </c>
      <c r="CL40" s="22">
        <f t="shared" si="140"/>
        <v>10.4</v>
      </c>
      <c r="CM40" s="22">
        <f>CM38/12/CM39</f>
        <v>10.4</v>
      </c>
      <c r="CN40" s="22">
        <f>CN38/12/CN39</f>
        <v>10.4</v>
      </c>
      <c r="CO40" s="22">
        <f aca="true" t="shared" si="141" ref="CO40:CT40">CO38/12/CO39</f>
        <v>10.4</v>
      </c>
      <c r="CP40" s="22">
        <f t="shared" si="141"/>
        <v>10.399999999999999</v>
      </c>
      <c r="CQ40" s="22">
        <f t="shared" si="141"/>
        <v>10.4</v>
      </c>
      <c r="CR40" s="22">
        <f t="shared" si="141"/>
        <v>10.400000000000002</v>
      </c>
      <c r="CS40" s="22">
        <f t="shared" si="141"/>
        <v>10.4</v>
      </c>
      <c r="CT40" s="22">
        <f t="shared" si="141"/>
        <v>10.4</v>
      </c>
      <c r="CU40" s="22">
        <f>CU38/12/CU39</f>
        <v>10.399999999999999</v>
      </c>
      <c r="CV40" s="22"/>
      <c r="CW40" s="22">
        <f>7.28*1.416*1.2*1.15</f>
        <v>14.225702399999998</v>
      </c>
      <c r="CX40" s="22">
        <f>CX15+CX24+CX29+CX36+CX37</f>
        <v>10.6</v>
      </c>
      <c r="CY40" s="22">
        <f>CY38/12/CY39</f>
        <v>9.979999999999999</v>
      </c>
      <c r="CZ40" s="22">
        <f>CZ38/12/CZ39</f>
        <v>9.98</v>
      </c>
      <c r="DA40" s="22">
        <f>DA38/12/DA39</f>
        <v>10.600000000000001</v>
      </c>
      <c r="DB40" s="22">
        <f>DB38/12/DB39</f>
        <v>10.6</v>
      </c>
    </row>
    <row r="42" ht="12.75" customHeight="1" hidden="1"/>
    <row r="45" spans="1:2" ht="12.75">
      <c r="A45" s="1" t="s">
        <v>41</v>
      </c>
      <c r="B45" s="1">
        <v>12</v>
      </c>
    </row>
  </sheetData>
  <sheetProtection/>
  <mergeCells count="46">
    <mergeCell ref="AD8:AI8"/>
    <mergeCell ref="AJ8:AZ8"/>
    <mergeCell ref="BK8:BT8"/>
    <mergeCell ref="BY8:DB8"/>
    <mergeCell ref="A1:F1"/>
    <mergeCell ref="A2:F2"/>
    <mergeCell ref="A3:F3"/>
    <mergeCell ref="A4:F4"/>
    <mergeCell ref="G8:S8"/>
    <mergeCell ref="Z8:AC8"/>
    <mergeCell ref="A40:F40"/>
    <mergeCell ref="A30:F30"/>
    <mergeCell ref="A31:F31"/>
    <mergeCell ref="A32:F32"/>
    <mergeCell ref="A38:F38"/>
    <mergeCell ref="G7:BN7"/>
    <mergeCell ref="A7:F9"/>
    <mergeCell ref="A10:F10"/>
    <mergeCell ref="T8:Y8"/>
    <mergeCell ref="BA8:BJ8"/>
    <mergeCell ref="A24:F24"/>
    <mergeCell ref="A17:F17"/>
    <mergeCell ref="A22:F22"/>
    <mergeCell ref="A23:F23"/>
    <mergeCell ref="A21:F21"/>
    <mergeCell ref="A20:F20"/>
    <mergeCell ref="A36:F36"/>
    <mergeCell ref="A39:F39"/>
    <mergeCell ref="A37:F37"/>
    <mergeCell ref="BU8:BX8"/>
    <mergeCell ref="A29:F29"/>
    <mergeCell ref="A35:F35"/>
    <mergeCell ref="A33:F33"/>
    <mergeCell ref="A34:F34"/>
    <mergeCell ref="A18:F18"/>
    <mergeCell ref="A19:F19"/>
    <mergeCell ref="A25:F25"/>
    <mergeCell ref="A27:F27"/>
    <mergeCell ref="A26:F26"/>
    <mergeCell ref="A28:F28"/>
    <mergeCell ref="A11:F11"/>
    <mergeCell ref="A13:F13"/>
    <mergeCell ref="A15:F15"/>
    <mergeCell ref="A12:F12"/>
    <mergeCell ref="A14:F14"/>
    <mergeCell ref="A16:F16"/>
  </mergeCells>
  <printOptions/>
  <pageMargins left="0.4330708661417323" right="0.11811023622047245" top="0.2362204724409449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2014-03-11T08:27:21Z</cp:lastPrinted>
  <dcterms:modified xsi:type="dcterms:W3CDTF">2014-04-24T11:06:55Z</dcterms:modified>
  <cp:category/>
  <cp:version/>
  <cp:contentType/>
  <cp:contentStatus/>
</cp:coreProperties>
</file>